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график" sheetId="1" r:id="rId1"/>
    <sheet name="кол-во часов" sheetId="2" r:id="rId2"/>
    <sheet name="инструкция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<sst xmlns="http://schemas.openxmlformats.org/spreadsheetml/2006/main" count="1118" uniqueCount="112">
  <si>
    <t>УТВЕРЖДЕН</t>
  </si>
  <si>
    <t>и.о. директора __________Ю.А. Дематьева</t>
  </si>
  <si>
    <t>График оценочных процедур в МАОУ СОШ № 108</t>
  </si>
  <si>
    <t>приказ от 28.12.2024 №107</t>
  </si>
  <si>
    <t xml:space="preserve"> на II полугодие 2024-2025 учебного года</t>
  </si>
  <si>
    <t>УСЛОВНЫЕ ОБОЗНАЧЕНИЯ</t>
  </si>
  <si>
    <t>январь</t>
  </si>
  <si>
    <t>февраль</t>
  </si>
  <si>
    <t>март</t>
  </si>
  <si>
    <t>апрель</t>
  </si>
  <si>
    <t>май</t>
  </si>
  <si>
    <t>КОЛИЧЕСТВО ОЦЕНОЧНЫХ ПРОЦЕДУР</t>
  </si>
  <si>
    <t>ПРОЦЕНТ ОЦЕНОЧНЫХ ПРОЦЕДУР</t>
  </si>
  <si>
    <t>Алгебра</t>
  </si>
  <si>
    <t>АЛГ</t>
  </si>
  <si>
    <t>класс</t>
  </si>
  <si>
    <t>РУС</t>
  </si>
  <si>
    <t>МАТ</t>
  </si>
  <si>
    <t>ГЕМ</t>
  </si>
  <si>
    <t>ВИС</t>
  </si>
  <si>
    <t>БИО</t>
  </si>
  <si>
    <t>ГЕО</t>
  </si>
  <si>
    <t>ИНФ</t>
  </si>
  <si>
    <t>ИСТ</t>
  </si>
  <si>
    <t>ЛИТ</t>
  </si>
  <si>
    <t>ОБЩ</t>
  </si>
  <si>
    <t>ФИЗ</t>
  </si>
  <si>
    <t>ХИМ</t>
  </si>
  <si>
    <t>АНГ</t>
  </si>
  <si>
    <t>НЕМ</t>
  </si>
  <si>
    <t>ФРА</t>
  </si>
  <si>
    <t>ОКР</t>
  </si>
  <si>
    <t>ИЗО</t>
  </si>
  <si>
    <t>КУБ</t>
  </si>
  <si>
    <t>МУЗ</t>
  </si>
  <si>
    <t>ОБЗ</t>
  </si>
  <si>
    <t>ТЕХ</t>
  </si>
  <si>
    <t>ФЗР</t>
  </si>
  <si>
    <t>Английский язык</t>
  </si>
  <si>
    <t>2а</t>
  </si>
  <si>
    <t>Биология</t>
  </si>
  <si>
    <t>2б</t>
  </si>
  <si>
    <t>Вероятность и статистика</t>
  </si>
  <si>
    <t>2в</t>
  </si>
  <si>
    <t>География</t>
  </si>
  <si>
    <t>2г</t>
  </si>
  <si>
    <t>Геометрия</t>
  </si>
  <si>
    <t>3а</t>
  </si>
  <si>
    <t xml:space="preserve">
</t>
  </si>
  <si>
    <t>3б</t>
  </si>
  <si>
    <t>Информатика</t>
  </si>
  <si>
    <t>3в</t>
  </si>
  <si>
    <t>История</t>
  </si>
  <si>
    <t>3г</t>
  </si>
  <si>
    <t>Кубановедение</t>
  </si>
  <si>
    <t>3д</t>
  </si>
  <si>
    <t>Литература, литчтение</t>
  </si>
  <si>
    <t>3е</t>
  </si>
  <si>
    <t>Математика</t>
  </si>
  <si>
    <t>4а</t>
  </si>
  <si>
    <t>ВПР</t>
  </si>
  <si>
    <t>Музыка</t>
  </si>
  <si>
    <t>4б</t>
  </si>
  <si>
    <t>Немецкий</t>
  </si>
  <si>
    <t>4в</t>
  </si>
  <si>
    <t>ОБЗР</t>
  </si>
  <si>
    <t>4г</t>
  </si>
  <si>
    <t>Обществознание</t>
  </si>
  <si>
    <t>4д</t>
  </si>
  <si>
    <t>Окружающий мир</t>
  </si>
  <si>
    <t>5а</t>
  </si>
  <si>
    <t>Русский язык</t>
  </si>
  <si>
    <t>5б</t>
  </si>
  <si>
    <t>Технология</t>
  </si>
  <si>
    <t>5в</t>
  </si>
  <si>
    <t>Физика</t>
  </si>
  <si>
    <t>5г</t>
  </si>
  <si>
    <t>Физкультура</t>
  </si>
  <si>
    <t>5д</t>
  </si>
  <si>
    <t>Французский</t>
  </si>
  <si>
    <t>6а</t>
  </si>
  <si>
    <t>Химия</t>
  </si>
  <si>
    <t>6б</t>
  </si>
  <si>
    <t>6в</t>
  </si>
  <si>
    <t>6г</t>
  </si>
  <si>
    <t>6д</t>
  </si>
  <si>
    <t>7а</t>
  </si>
  <si>
    <t>7б</t>
  </si>
  <si>
    <t>7в</t>
  </si>
  <si>
    <t>7г</t>
  </si>
  <si>
    <t>8а</t>
  </si>
  <si>
    <t>8б</t>
  </si>
  <si>
    <t>8в</t>
  </si>
  <si>
    <t>8г</t>
  </si>
  <si>
    <t>9а</t>
  </si>
  <si>
    <t>9б</t>
  </si>
  <si>
    <t>9в</t>
  </si>
  <si>
    <t>10а физ.-мат.</t>
  </si>
  <si>
    <t>10а соц.-эк.</t>
  </si>
  <si>
    <t>10б</t>
  </si>
  <si>
    <t>11а хим.-био.</t>
  </si>
  <si>
    <t>11а ун.</t>
  </si>
  <si>
    <t>11б</t>
  </si>
  <si>
    <t>жирным шрифтом обозначены ВПР</t>
  </si>
  <si>
    <t>Количество часов в неделю по предметам</t>
  </si>
  <si>
    <t>10а соц.-эконом.</t>
  </si>
  <si>
    <t>11а  ун.</t>
  </si>
  <si>
    <t>Инструкция по заполнению формы</t>
  </si>
  <si>
    <t>1.Во вкладке "График" в первую очередь запланировать ВПР на конкретные даты (математику и русский, используя условное обозначение жирным шрифтом, а на планируемые даты проведения ВПР по выбору ФИСОКО поставить слово "ВПР").</t>
  </si>
  <si>
    <t>2.Во вкладке "График" запланировать оценочные процедуры по остальным предметам, используя условное обозначение. Если ВПР и контрольная работа по одному и тому же предмету находятся рядом, то школьную контрольную работу убираем.</t>
  </si>
  <si>
    <t>3.Во вкладке "Кол-во часов" заполнить количество часов в неделю по предметам.</t>
  </si>
  <si>
    <t>Если всё заполнено в соответствии с инструкцией, то во вкладке "График" в столбцах DH-FA  автоматически получим подсчитанное КОЛИЧЕСТВО ОЦЕНОЧНЫХ ПРОЦЕДУР и ПРОЦЕНТ ОЦЕНОЧНЫХ ПРОЦЕДУР.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</si>
</sst>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0.0"/>
  </numFmts>
  <fonts count="55">
    <font>
      <sz val="11"/>
      <color rgb="FF000000"/>
      <name val="Arial"/>
      <charset val="204"/>
    </font>
    <font>
      <b/>
      <sz val="14"/>
      <color rgb="FFFF0000"/>
      <name val="Times New Roman"/>
      <charset val="204"/>
    </font>
    <font>
      <sz val="14"/>
      <color rgb="FF000000"/>
      <name val="Times New Roman"/>
      <charset val="204"/>
    </font>
    <font>
      <b/>
      <sz val="14"/>
      <color rgb="FF000000"/>
      <name val="Arial"/>
      <charset val="204"/>
    </font>
    <font>
      <i/>
      <sz val="12"/>
      <color rgb="FF000000"/>
      <name val="Times New Roman"/>
      <charset val="204"/>
    </font>
    <font>
      <sz val="12"/>
      <color rgb="FF203864"/>
      <name val="Times New Roman"/>
      <charset val="204"/>
    </font>
    <font>
      <b/>
      <sz val="12"/>
      <color rgb="FF203864"/>
      <name val="Times New Roman"/>
      <charset val="204"/>
    </font>
    <font>
      <sz val="12"/>
      <color rgb="FF000000"/>
      <name val="Times New Roman"/>
      <charset val="204"/>
    </font>
    <font>
      <sz val="10"/>
      <color rgb="FF000000"/>
      <name val="Calibri"/>
      <charset val="204"/>
    </font>
    <font>
      <b/>
      <sz val="10"/>
      <color rgb="FFC00000"/>
      <name val="Calibri"/>
      <charset val="204"/>
    </font>
    <font>
      <sz val="11"/>
      <color rgb="FF000000"/>
      <name val="Calibri"/>
      <charset val="204"/>
    </font>
    <font>
      <u/>
      <sz val="11"/>
      <color rgb="FF000000"/>
      <name val="Calibri"/>
      <charset val="204"/>
    </font>
    <font>
      <b/>
      <sz val="10"/>
      <color rgb="FF632423"/>
      <name val="Calibri"/>
      <charset val="204"/>
    </font>
    <font>
      <sz val="10"/>
      <color rgb="FF632423"/>
      <name val="Calibri"/>
      <charset val="204"/>
    </font>
    <font>
      <b/>
      <sz val="11"/>
      <color rgb="FFC00000"/>
      <name val="Calibri"/>
      <charset val="204"/>
    </font>
    <font>
      <sz val="11"/>
      <name val="Calibri"/>
      <charset val="204"/>
    </font>
    <font>
      <b/>
      <sz val="12"/>
      <color rgb="FFC00000"/>
      <name val="Times New Roman"/>
      <charset val="204"/>
    </font>
    <font>
      <b/>
      <sz val="14"/>
      <color rgb="FF000000"/>
      <name val="Times New Roman"/>
      <charset val="204"/>
    </font>
    <font>
      <b/>
      <sz val="11"/>
      <color rgb="FF000000"/>
      <name val="Calibri"/>
      <charset val="204"/>
    </font>
    <font>
      <i/>
      <sz val="11"/>
      <color rgb="FF000000"/>
      <name val="Calibri"/>
      <charset val="204"/>
    </font>
    <font>
      <b/>
      <i/>
      <sz val="12"/>
      <color rgb="FF000000"/>
      <name val="Calibri"/>
      <charset val="204"/>
    </font>
    <font>
      <b/>
      <sz val="11"/>
      <color rgb="FF000000"/>
      <name val="Arial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FFFFFF"/>
      <name val="Arial"/>
      <charset val="204"/>
    </font>
    <font>
      <b/>
      <sz val="10"/>
      <color rgb="FF000000"/>
      <name val="Arial"/>
      <charset val="204"/>
    </font>
    <font>
      <sz val="10"/>
      <color rgb="FFCC0000"/>
      <name val="Arial"/>
      <charset val="204"/>
    </font>
    <font>
      <b/>
      <sz val="10"/>
      <color rgb="FFFFFFFF"/>
      <name val="Arial"/>
      <charset val="204"/>
    </font>
    <font>
      <i/>
      <sz val="10"/>
      <color rgb="FF808080"/>
      <name val="Arial"/>
      <charset val="204"/>
    </font>
    <font>
      <sz val="10"/>
      <color rgb="FF006600"/>
      <name val="Arial"/>
      <charset val="204"/>
    </font>
    <font>
      <sz val="18"/>
      <color rgb="FF000000"/>
      <name val="Arial"/>
      <charset val="204"/>
    </font>
    <font>
      <b/>
      <sz val="24"/>
      <color rgb="FF000000"/>
      <name val="Arial"/>
      <charset val="204"/>
    </font>
    <font>
      <sz val="12"/>
      <color rgb="FF000000"/>
      <name val="Arial"/>
      <charset val="204"/>
    </font>
    <font>
      <u/>
      <sz val="10"/>
      <color rgb="FF0000EE"/>
      <name val="Arial"/>
      <charset val="204"/>
    </font>
    <font>
      <sz val="10"/>
      <color rgb="FF996600"/>
      <name val="Arial"/>
      <charset val="204"/>
    </font>
    <font>
      <sz val="10"/>
      <color rgb="FF333333"/>
      <name val="Arial"/>
      <charset val="204"/>
    </font>
  </fonts>
  <fills count="5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DD7EE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7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8787"/>
        <bgColor indexed="64"/>
      </patternFill>
    </fill>
    <fill>
      <patternFill patternType="solid">
        <fgColor rgb="FFCC669B"/>
        <bgColor indexed="64"/>
      </patternFill>
    </fill>
    <fill>
      <patternFill patternType="solid">
        <fgColor rgb="FFC59FC4"/>
        <bgColor indexed="64"/>
      </patternFill>
    </fill>
    <fill>
      <patternFill patternType="solid">
        <fgColor rgb="FFCCCCFF"/>
        <bgColor rgb="FFBDD7EE"/>
      </patternFill>
    </fill>
    <fill>
      <patternFill patternType="solid">
        <fgColor rgb="FFFFFF99"/>
        <bgColor rgb="FFFFFFCC"/>
      </patternFill>
    </fill>
    <fill>
      <patternFill patternType="solid">
        <fgColor rgb="FFC5E0B4"/>
        <bgColor rgb="FFDDDDDD"/>
      </patternFill>
    </fill>
    <fill>
      <patternFill patternType="solid">
        <fgColor rgb="FFFFCCFF"/>
        <bgColor rgb="FFFFCCCC"/>
      </patternFill>
    </fill>
    <fill>
      <patternFill patternType="solid">
        <fgColor rgb="FFFBE5D6"/>
        <bgColor rgb="FFDDDDDD"/>
      </patternFill>
    </fill>
    <fill>
      <patternFill patternType="solid">
        <fgColor rgb="FFF4B183"/>
        <bgColor rgb="FFFFCC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BE5D6"/>
      </patternFill>
    </fill>
    <fill>
      <patternFill patternType="solid">
        <fgColor rgb="FFFFCCCC"/>
        <bgColor rgb="FFFFCCFF"/>
      </patternFill>
    </fill>
    <fill>
      <patternFill patternType="solid">
        <fgColor rgb="FFCC0000"/>
        <bgColor rgb="FFC00000"/>
      </patternFill>
    </fill>
    <fill>
      <patternFill patternType="solid">
        <fgColor rgb="FFCCFFCC"/>
        <bgColor rgb="FFC5E0B4"/>
      </patternFill>
    </fill>
    <fill>
      <patternFill patternType="solid">
        <fgColor rgb="FFFFFF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66">
    <xf numFmtId="0" fontId="0" fillId="0" borderId="0"/>
    <xf numFmtId="176" fontId="22" fillId="0" borderId="0" applyBorder="0" applyAlignment="0" applyProtection="0"/>
    <xf numFmtId="177" fontId="22" fillId="0" borderId="0" applyBorder="0" applyAlignment="0" applyProtection="0"/>
    <xf numFmtId="9" fontId="22" fillId="0" borderId="0" applyBorder="0" applyAlignment="0" applyProtection="0"/>
    <xf numFmtId="178" fontId="22" fillId="0" borderId="0" applyBorder="0" applyAlignment="0" applyProtection="0"/>
    <xf numFmtId="179" fontId="22" fillId="0" borderId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1" borderId="1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2" borderId="14" applyNumberFormat="0" applyAlignment="0" applyProtection="0">
      <alignment vertical="center"/>
    </xf>
    <xf numFmtId="0" fontId="33" fillId="23" borderId="15" applyNumberFormat="0" applyAlignment="0" applyProtection="0">
      <alignment vertical="center"/>
    </xf>
    <xf numFmtId="0" fontId="34" fillId="23" borderId="14" applyNumberFormat="0" applyAlignment="0" applyProtection="0">
      <alignment vertical="center"/>
    </xf>
    <xf numFmtId="0" fontId="35" fillId="24" borderId="16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3" fillId="52" borderId="0"/>
    <xf numFmtId="0" fontId="43" fillId="53" borderId="0"/>
    <xf numFmtId="0" fontId="44" fillId="54" borderId="0"/>
    <xf numFmtId="0" fontId="44" fillId="0" borderId="0"/>
    <xf numFmtId="0" fontId="45" fillId="55" borderId="0"/>
    <xf numFmtId="0" fontId="46" fillId="56" borderId="0"/>
    <xf numFmtId="0" fontId="47" fillId="0" borderId="0"/>
    <xf numFmtId="0" fontId="48" fillId="57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58" borderId="0"/>
    <xf numFmtId="0" fontId="54" fillId="58" borderId="19"/>
    <xf numFmtId="0" fontId="0" fillId="0" borderId="0"/>
    <xf numFmtId="0" fontId="0" fillId="0" borderId="0"/>
    <xf numFmtId="0" fontId="45" fillId="0" borderId="0"/>
  </cellStyleXfs>
  <cellXfs count="11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2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4" borderId="4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6" fillId="5" borderId="5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top" wrapText="1"/>
    </xf>
    <xf numFmtId="0" fontId="6" fillId="5" borderId="6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 wrapText="1"/>
    </xf>
    <xf numFmtId="0" fontId="6" fillId="6" borderId="6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left" vertical="center"/>
    </xf>
    <xf numFmtId="0" fontId="10" fillId="0" borderId="0" xfId="0" applyFont="1" applyAlignment="1">
      <alignment wrapText="1"/>
    </xf>
    <xf numFmtId="0" fontId="6" fillId="7" borderId="6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left" vertical="center"/>
    </xf>
    <xf numFmtId="0" fontId="6" fillId="8" borderId="6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6" fillId="9" borderId="6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left" vertical="center"/>
    </xf>
    <xf numFmtId="0" fontId="6" fillId="9" borderId="7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6" fillId="10" borderId="1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left" vertical="center"/>
    </xf>
    <xf numFmtId="0" fontId="10" fillId="10" borderId="1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6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0" fontId="10" fillId="11" borderId="1" xfId="0" applyFont="1" applyFill="1" applyBorder="1" applyAlignment="1">
      <alignment horizontal="left" vertical="center"/>
    </xf>
    <xf numFmtId="0" fontId="6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/>
    </xf>
    <xf numFmtId="0" fontId="10" fillId="12" borderId="1" xfId="0" applyFont="1" applyFill="1" applyBorder="1" applyAlignment="1">
      <alignment horizontal="left" vertical="center"/>
    </xf>
    <xf numFmtId="0" fontId="10" fillId="0" borderId="0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6" fillId="13" borderId="1" xfId="0" applyFont="1" applyFill="1" applyBorder="1" applyAlignment="1">
      <alignment horizontal="center" vertical="center"/>
    </xf>
    <xf numFmtId="0" fontId="10" fillId="13" borderId="3" xfId="0" applyFont="1" applyFill="1" applyBorder="1" applyAlignment="1">
      <alignment horizontal="left" vertical="center"/>
    </xf>
    <xf numFmtId="0" fontId="10" fillId="13" borderId="1" xfId="0" applyFont="1" applyFill="1" applyBorder="1" applyAlignment="1">
      <alignment horizontal="left" vertical="center"/>
    </xf>
    <xf numFmtId="0" fontId="6" fillId="14" borderId="1" xfId="0" applyFont="1" applyFill="1" applyBorder="1" applyAlignment="1">
      <alignment horizontal="center" vertical="center"/>
    </xf>
    <xf numFmtId="0" fontId="15" fillId="14" borderId="1" xfId="0" applyFont="1" applyFill="1" applyBorder="1" applyAlignment="1">
      <alignment horizontal="center" vertical="center"/>
    </xf>
    <xf numFmtId="0" fontId="10" fillId="14" borderId="3" xfId="0" applyFont="1" applyFill="1" applyBorder="1" applyAlignment="1">
      <alignment horizontal="left" vertical="center"/>
    </xf>
    <xf numFmtId="0" fontId="10" fillId="14" borderId="1" xfId="0" applyFont="1" applyFill="1" applyBorder="1" applyAlignment="1">
      <alignment horizontal="left" vertical="center"/>
    </xf>
    <xf numFmtId="0" fontId="7" fillId="0" borderId="0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0" fillId="8" borderId="0" xfId="0" applyFont="1" applyFill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11" borderId="1" xfId="0" applyFont="1" applyFill="1" applyBorder="1" applyAlignment="1">
      <alignment horizontal="left" vertical="center" wrapText="1"/>
    </xf>
    <xf numFmtId="0" fontId="10" fillId="12" borderId="1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0" fillId="7" borderId="1" xfId="0" applyFill="1" applyBorder="1"/>
    <xf numFmtId="0" fontId="10" fillId="7" borderId="0" xfId="0" applyFont="1" applyFill="1"/>
    <xf numFmtId="0" fontId="7" fillId="16" borderId="6" xfId="0" applyFont="1" applyFill="1" applyBorder="1" applyAlignment="1">
      <alignment horizontal="center" vertical="center"/>
    </xf>
    <xf numFmtId="0" fontId="18" fillId="13" borderId="1" xfId="0" applyFont="1" applyFill="1" applyBorder="1" applyAlignment="1">
      <alignment horizontal="left" vertical="center" wrapText="1"/>
    </xf>
    <xf numFmtId="0" fontId="18" fillId="14" borderId="1" xfId="0" applyFont="1" applyFill="1" applyBorder="1" applyAlignment="1">
      <alignment horizontal="left" vertical="center" wrapText="1"/>
    </xf>
    <xf numFmtId="0" fontId="7" fillId="17" borderId="1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left" vertical="center" wrapText="1"/>
    </xf>
    <xf numFmtId="0" fontId="18" fillId="7" borderId="1" xfId="0" applyFont="1" applyFill="1" applyBorder="1" applyAlignment="1">
      <alignment horizontal="left" vertical="center"/>
    </xf>
    <xf numFmtId="0" fontId="18" fillId="8" borderId="1" xfId="0" applyFont="1" applyFill="1" applyBorder="1" applyAlignment="1">
      <alignment horizontal="left" vertical="center"/>
    </xf>
    <xf numFmtId="0" fontId="18" fillId="9" borderId="1" xfId="0" applyFont="1" applyFill="1" applyBorder="1" applyAlignment="1">
      <alignment horizontal="left" vertical="center"/>
    </xf>
    <xf numFmtId="0" fontId="18" fillId="10" borderId="1" xfId="0" applyFont="1" applyFill="1" applyBorder="1" applyAlignment="1">
      <alignment horizontal="left" vertical="center"/>
    </xf>
    <xf numFmtId="0" fontId="18" fillId="11" borderId="1" xfId="0" applyFont="1" applyFill="1" applyBorder="1" applyAlignment="1">
      <alignment horizontal="left" vertical="center"/>
    </xf>
    <xf numFmtId="0" fontId="18" fillId="13" borderId="1" xfId="0" applyFont="1" applyFill="1" applyBorder="1" applyAlignment="1">
      <alignment horizontal="left" vertical="center"/>
    </xf>
    <xf numFmtId="0" fontId="7" fillId="18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7" fillId="19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20" borderId="1" xfId="0" applyFont="1" applyFill="1" applyBorder="1" applyAlignment="1">
      <alignment horizontal="center" vertical="center"/>
    </xf>
    <xf numFmtId="180" fontId="0" fillId="0" borderId="1" xfId="0" applyNumberFormat="1" applyBorder="1"/>
    <xf numFmtId="180" fontId="21" fillId="0" borderId="4" xfId="0" applyNumberFormat="1" applyFont="1" applyBorder="1"/>
    <xf numFmtId="180" fontId="21" fillId="0" borderId="1" xfId="0" applyNumberFormat="1" applyFont="1" applyBorder="1"/>
    <xf numFmtId="180" fontId="0" fillId="0" borderId="0" xfId="0" applyNumberFormat="1"/>
    <xf numFmtId="0" fontId="21" fillId="0" borderId="1" xfId="0" applyFont="1" applyBorder="1"/>
  </cellXfs>
  <cellStyles count="66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Accent 1 5" xfId="49"/>
    <cellStyle name="Accent 2 6" xfId="50"/>
    <cellStyle name="Accent 3 7" xfId="51"/>
    <cellStyle name="Accent 4" xfId="52"/>
    <cellStyle name="Bad 8" xfId="53"/>
    <cellStyle name="Error 9" xfId="54"/>
    <cellStyle name="Footnote 10" xfId="55"/>
    <cellStyle name="Good 11" xfId="56"/>
    <cellStyle name="Heading 1 13" xfId="57"/>
    <cellStyle name="Heading 12" xfId="58"/>
    <cellStyle name="Heading 2 14" xfId="59"/>
    <cellStyle name="Hyperlink 15" xfId="60"/>
    <cellStyle name="Neutral 16" xfId="61"/>
    <cellStyle name="Note 17" xfId="62"/>
    <cellStyle name="Status 18" xfId="63"/>
    <cellStyle name="Text 19" xfId="64"/>
    <cellStyle name="Warning 20" xfId="6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6600"/>
      <rgbColor rgb="00000080"/>
      <rgbColor rgb="00996600"/>
      <rgbColor rgb="00800080"/>
      <rgbColor rgb="00008080"/>
      <rgbColor rgb="00C5E0B4"/>
      <rgbColor rgb="00808080"/>
      <rgbColor rgb="009999FF"/>
      <rgbColor rgb="00993366"/>
      <rgbColor rgb="00FFFFCC"/>
      <rgbColor rgb="00DDDDD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CC0000"/>
      <rgbColor rgb="00008080"/>
      <rgbColor rgb="000000FF"/>
      <rgbColor rgb="0000CCFF"/>
      <rgbColor rgb="00FBE5D6"/>
      <rgbColor rgb="00CCFFCC"/>
      <rgbColor rgb="00FFFF99"/>
      <rgbColor rgb="00BDD7EE"/>
      <rgbColor rgb="00F4B183"/>
      <rgbColor rgb="00FFCC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203864"/>
      <rgbColor rgb="00339966"/>
      <rgbColor rgb="00003300"/>
      <rgbColor rgb="00632423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4F0FBD"/>
      <color rgb="00FF8787"/>
      <color rgb="00CC669B"/>
      <color rgb="00C59FC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A607"/>
  <sheetViews>
    <sheetView tabSelected="1" zoomScale="75" zoomScaleNormal="75" workbookViewId="0">
      <pane xSplit="4" ySplit="7" topLeftCell="BF17" activePane="bottomRight" state="frozen"/>
      <selection/>
      <selection pane="topRight"/>
      <selection pane="bottomLeft"/>
      <selection pane="bottomRight" activeCell="BQ4" sqref="BQ4"/>
    </sheetView>
  </sheetViews>
  <sheetFormatPr defaultColWidth="12.8833333333333" defaultRowHeight="15.75"/>
  <cols>
    <col min="1" max="1" width="14.3" style="14" customWidth="1"/>
    <col min="2" max="2" width="4.5" style="15" customWidth="1"/>
    <col min="3" max="3" width="2.2" customWidth="1"/>
    <col min="4" max="4" width="13.5" style="13" customWidth="1"/>
    <col min="5" max="111" width="4.7" style="16" customWidth="1"/>
    <col min="112" max="132" width="4.7" style="17" customWidth="1"/>
    <col min="133" max="134" width="4.7" style="18" customWidth="1"/>
    <col min="135" max="137" width="7.8" customWidth="1"/>
    <col min="138" max="138" width="9.7" customWidth="1"/>
    <col min="139" max="157" width="7.8" customWidth="1"/>
    <col min="1013" max="1024" width="8.49166666666667" customWidth="1"/>
  </cols>
  <sheetData>
    <row r="2" ht="19.5" customHeight="1" spans="6:10">
      <c r="F2" s="19" t="s">
        <v>0</v>
      </c>
      <c r="G2" s="19"/>
      <c r="H2" s="19"/>
      <c r="I2" s="19"/>
      <c r="J2" s="19"/>
    </row>
    <row r="3" ht="19.5" customHeight="1" spans="6:35">
      <c r="F3" s="20" t="s">
        <v>1</v>
      </c>
      <c r="G3" s="20"/>
      <c r="H3" s="20"/>
      <c r="I3" s="20"/>
      <c r="J3" s="20"/>
      <c r="K3" s="20"/>
      <c r="L3" s="20"/>
      <c r="M3" s="20"/>
      <c r="N3" s="20"/>
      <c r="R3" s="76" t="s">
        <v>2</v>
      </c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</row>
    <row r="4" ht="19.5" customHeight="1" spans="6:35">
      <c r="F4" s="21" t="s">
        <v>3</v>
      </c>
      <c r="G4" s="21"/>
      <c r="H4" s="21"/>
      <c r="I4" s="21"/>
      <c r="J4" s="21"/>
      <c r="K4" s="21"/>
      <c r="L4" s="21"/>
      <c r="M4" s="21"/>
      <c r="N4" s="21"/>
      <c r="R4" s="76" t="s">
        <v>4</v>
      </c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81"/>
      <c r="AI4" s="81"/>
    </row>
    <row r="6" s="11" customFormat="1" ht="30" customHeight="1" spans="1:157">
      <c r="A6" s="22" t="s">
        <v>5</v>
      </c>
      <c r="B6" s="22"/>
      <c r="D6" s="23"/>
      <c r="E6" s="24" t="s">
        <v>6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77" t="s">
        <v>7</v>
      </c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84" t="s">
        <v>8</v>
      </c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7" t="s">
        <v>9</v>
      </c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95" t="s">
        <v>10</v>
      </c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8" t="s">
        <v>11</v>
      </c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104" t="s">
        <v>12</v>
      </c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</row>
    <row r="7" s="11" customFormat="1" ht="18" customHeight="1" spans="1:157">
      <c r="A7" s="25" t="s">
        <v>13</v>
      </c>
      <c r="B7" s="26" t="s">
        <v>14</v>
      </c>
      <c r="D7" s="27" t="s">
        <v>15</v>
      </c>
      <c r="E7" s="28">
        <v>9</v>
      </c>
      <c r="F7" s="28">
        <v>10</v>
      </c>
      <c r="G7" s="28">
        <v>11</v>
      </c>
      <c r="H7" s="28">
        <v>13</v>
      </c>
      <c r="I7" s="28">
        <v>14</v>
      </c>
      <c r="J7" s="28">
        <v>15</v>
      </c>
      <c r="K7" s="28">
        <v>16</v>
      </c>
      <c r="L7" s="28">
        <v>17</v>
      </c>
      <c r="M7" s="28">
        <v>18</v>
      </c>
      <c r="N7" s="28">
        <v>20</v>
      </c>
      <c r="O7" s="28">
        <v>21</v>
      </c>
      <c r="P7" s="28">
        <v>22</v>
      </c>
      <c r="Q7" s="28">
        <v>23</v>
      </c>
      <c r="R7" s="28">
        <v>24</v>
      </c>
      <c r="S7" s="28">
        <v>25</v>
      </c>
      <c r="T7" s="28">
        <v>27</v>
      </c>
      <c r="U7" s="28">
        <v>28</v>
      </c>
      <c r="V7" s="28">
        <v>29</v>
      </c>
      <c r="W7" s="28">
        <v>30</v>
      </c>
      <c r="X7" s="28">
        <v>31</v>
      </c>
      <c r="Y7" s="28">
        <v>1</v>
      </c>
      <c r="Z7" s="78">
        <v>3</v>
      </c>
      <c r="AA7" s="78">
        <v>4</v>
      </c>
      <c r="AB7" s="78">
        <v>5</v>
      </c>
      <c r="AC7" s="78">
        <v>6</v>
      </c>
      <c r="AD7" s="78">
        <v>7</v>
      </c>
      <c r="AE7" s="78">
        <v>8</v>
      </c>
      <c r="AF7" s="78">
        <v>10</v>
      </c>
      <c r="AG7" s="78">
        <v>11</v>
      </c>
      <c r="AH7" s="78">
        <v>12</v>
      </c>
      <c r="AI7" s="78">
        <v>13</v>
      </c>
      <c r="AJ7" s="78">
        <v>14</v>
      </c>
      <c r="AK7" s="78">
        <v>15</v>
      </c>
      <c r="AL7" s="78">
        <v>17</v>
      </c>
      <c r="AM7" s="78">
        <v>18</v>
      </c>
      <c r="AN7" s="78">
        <v>19</v>
      </c>
      <c r="AO7" s="78">
        <v>20</v>
      </c>
      <c r="AP7" s="78">
        <v>21</v>
      </c>
      <c r="AQ7" s="78">
        <v>22</v>
      </c>
      <c r="AR7" s="78">
        <v>24</v>
      </c>
      <c r="AS7" s="78">
        <v>25</v>
      </c>
      <c r="AT7" s="78">
        <v>26</v>
      </c>
      <c r="AU7" s="78">
        <v>27</v>
      </c>
      <c r="AV7" s="78">
        <v>28</v>
      </c>
      <c r="AW7" s="78">
        <v>1</v>
      </c>
      <c r="AX7" s="78">
        <v>3</v>
      </c>
      <c r="AY7" s="11">
        <v>4</v>
      </c>
      <c r="AZ7" s="78">
        <v>5</v>
      </c>
      <c r="BA7" s="11">
        <v>6</v>
      </c>
      <c r="BB7" s="78">
        <v>7</v>
      </c>
      <c r="BC7" s="11">
        <v>10</v>
      </c>
      <c r="BD7" s="78">
        <v>11</v>
      </c>
      <c r="BE7" s="78">
        <v>12</v>
      </c>
      <c r="BF7" s="11">
        <v>13</v>
      </c>
      <c r="BG7" s="78">
        <v>14</v>
      </c>
      <c r="BH7" s="78">
        <v>15</v>
      </c>
      <c r="BI7" s="78">
        <v>16</v>
      </c>
      <c r="BJ7" s="11">
        <v>17</v>
      </c>
      <c r="BK7" s="78">
        <v>18</v>
      </c>
      <c r="BL7" s="11">
        <v>19</v>
      </c>
      <c r="BM7" s="78">
        <v>20</v>
      </c>
      <c r="BN7" s="11">
        <v>21</v>
      </c>
      <c r="BO7" s="78">
        <v>22</v>
      </c>
      <c r="BP7" s="78">
        <v>31</v>
      </c>
      <c r="BQ7" s="78">
        <v>1</v>
      </c>
      <c r="BR7" s="78">
        <v>2</v>
      </c>
      <c r="BS7" s="78">
        <v>3</v>
      </c>
      <c r="BT7" s="78">
        <v>4</v>
      </c>
      <c r="BU7" s="78">
        <v>5</v>
      </c>
      <c r="BV7" s="78">
        <v>7</v>
      </c>
      <c r="BW7" s="11">
        <v>8</v>
      </c>
      <c r="BX7" s="78">
        <v>9</v>
      </c>
      <c r="BY7" s="11">
        <v>10</v>
      </c>
      <c r="BZ7" s="78">
        <v>11</v>
      </c>
      <c r="CA7" s="11">
        <v>12</v>
      </c>
      <c r="CB7" s="78">
        <v>13</v>
      </c>
      <c r="CC7" s="78">
        <v>14</v>
      </c>
      <c r="CD7" s="78">
        <v>15</v>
      </c>
      <c r="CE7" s="78">
        <v>16</v>
      </c>
      <c r="CF7" s="78">
        <v>17</v>
      </c>
      <c r="CG7" s="78">
        <v>18</v>
      </c>
      <c r="CH7" s="78">
        <v>19</v>
      </c>
      <c r="CI7" s="78">
        <v>21</v>
      </c>
      <c r="CJ7" s="78">
        <v>22</v>
      </c>
      <c r="CK7" s="78">
        <v>23</v>
      </c>
      <c r="CL7" s="78">
        <v>24</v>
      </c>
      <c r="CM7" s="78">
        <v>25</v>
      </c>
      <c r="CN7" s="78">
        <v>26</v>
      </c>
      <c r="CO7" s="78">
        <v>28</v>
      </c>
      <c r="CP7" s="78">
        <v>29</v>
      </c>
      <c r="CQ7" s="78">
        <v>30</v>
      </c>
      <c r="CR7" s="78">
        <v>5</v>
      </c>
      <c r="CS7" s="78">
        <v>6</v>
      </c>
      <c r="CT7" s="97">
        <v>7</v>
      </c>
      <c r="CU7" s="78">
        <v>12</v>
      </c>
      <c r="CV7" s="97">
        <v>13</v>
      </c>
      <c r="CW7" s="78">
        <v>14</v>
      </c>
      <c r="CX7" s="97">
        <v>15</v>
      </c>
      <c r="CY7" s="78">
        <v>16</v>
      </c>
      <c r="CZ7" s="78">
        <v>17</v>
      </c>
      <c r="DA7" s="97">
        <v>19</v>
      </c>
      <c r="DB7" s="78">
        <v>20</v>
      </c>
      <c r="DC7" s="97">
        <v>21</v>
      </c>
      <c r="DD7" s="78">
        <v>22</v>
      </c>
      <c r="DE7" s="97">
        <v>23</v>
      </c>
      <c r="DF7" s="97">
        <v>24</v>
      </c>
      <c r="DG7" s="78">
        <v>26</v>
      </c>
      <c r="DH7" s="7" t="s">
        <v>16</v>
      </c>
      <c r="DI7" s="7" t="s">
        <v>17</v>
      </c>
      <c r="DJ7" s="7" t="s">
        <v>14</v>
      </c>
      <c r="DK7" s="7" t="s">
        <v>18</v>
      </c>
      <c r="DL7" s="7" t="s">
        <v>19</v>
      </c>
      <c r="DM7" s="7" t="s">
        <v>20</v>
      </c>
      <c r="DN7" s="7" t="s">
        <v>21</v>
      </c>
      <c r="DO7" s="7" t="s">
        <v>22</v>
      </c>
      <c r="DP7" s="7" t="s">
        <v>23</v>
      </c>
      <c r="DQ7" s="7" t="s">
        <v>24</v>
      </c>
      <c r="DR7" s="7" t="s">
        <v>25</v>
      </c>
      <c r="DS7" s="7" t="s">
        <v>26</v>
      </c>
      <c r="DT7" s="7" t="s">
        <v>27</v>
      </c>
      <c r="DU7" s="7" t="s">
        <v>28</v>
      </c>
      <c r="DV7" s="7" t="s">
        <v>29</v>
      </c>
      <c r="DW7" s="7" t="s">
        <v>30</v>
      </c>
      <c r="DX7" s="7" t="s">
        <v>31</v>
      </c>
      <c r="DY7" s="7" t="s">
        <v>32</v>
      </c>
      <c r="DZ7" s="7" t="s">
        <v>33</v>
      </c>
      <c r="EA7" s="7" t="s">
        <v>34</v>
      </c>
      <c r="EB7" s="7" t="s">
        <v>35</v>
      </c>
      <c r="EC7" s="7" t="s">
        <v>36</v>
      </c>
      <c r="ED7" s="7" t="s">
        <v>37</v>
      </c>
      <c r="EE7" s="23" t="s">
        <v>16</v>
      </c>
      <c r="EF7" s="23" t="s">
        <v>17</v>
      </c>
      <c r="EG7" s="23" t="s">
        <v>14</v>
      </c>
      <c r="EH7" s="23" t="s">
        <v>18</v>
      </c>
      <c r="EI7" s="23" t="s">
        <v>19</v>
      </c>
      <c r="EJ7" s="23" t="s">
        <v>20</v>
      </c>
      <c r="EK7" s="23" t="s">
        <v>21</v>
      </c>
      <c r="EL7" s="23" t="s">
        <v>22</v>
      </c>
      <c r="EM7" s="23" t="s">
        <v>23</v>
      </c>
      <c r="EN7" s="23" t="s">
        <v>24</v>
      </c>
      <c r="EO7" s="23" t="s">
        <v>25</v>
      </c>
      <c r="EP7" s="23" t="s">
        <v>26</v>
      </c>
      <c r="EQ7" s="23" t="s">
        <v>27</v>
      </c>
      <c r="ER7" s="23" t="s">
        <v>28</v>
      </c>
      <c r="ES7" s="23" t="s">
        <v>29</v>
      </c>
      <c r="ET7" s="23" t="s">
        <v>30</v>
      </c>
      <c r="EU7" s="23" t="s">
        <v>31</v>
      </c>
      <c r="EV7" s="23" t="s">
        <v>32</v>
      </c>
      <c r="EW7" s="23" t="s">
        <v>33</v>
      </c>
      <c r="EX7" s="23" t="s">
        <v>34</v>
      </c>
      <c r="EY7" s="23" t="s">
        <v>35</v>
      </c>
      <c r="EZ7" s="23" t="s">
        <v>36</v>
      </c>
      <c r="FA7" s="23" t="s">
        <v>37</v>
      </c>
    </row>
    <row r="8" ht="18" customHeight="1" spans="1:157">
      <c r="A8" s="29" t="s">
        <v>38</v>
      </c>
      <c r="B8" s="30" t="s">
        <v>28</v>
      </c>
      <c r="D8" s="31" t="s">
        <v>39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 t="s">
        <v>16</v>
      </c>
      <c r="X8" s="32"/>
      <c r="Y8" s="32"/>
      <c r="Z8" s="32"/>
      <c r="AA8" s="32"/>
      <c r="AB8" s="32"/>
      <c r="AC8" s="32"/>
      <c r="AD8" s="32"/>
      <c r="AE8" s="32"/>
      <c r="AF8" s="32" t="s">
        <v>17</v>
      </c>
      <c r="AG8" s="32" t="s">
        <v>24</v>
      </c>
      <c r="AH8" s="32"/>
      <c r="AI8" s="32"/>
      <c r="AJ8" s="32"/>
      <c r="AK8" s="32"/>
      <c r="AL8" s="32"/>
      <c r="AM8" s="32"/>
      <c r="AN8" s="32"/>
      <c r="AO8" s="32" t="s">
        <v>16</v>
      </c>
      <c r="AP8" s="32"/>
      <c r="AQ8" s="32"/>
      <c r="AR8" s="32"/>
      <c r="AS8" s="32"/>
      <c r="AT8" s="32"/>
      <c r="AU8" s="32"/>
      <c r="AV8" s="32"/>
      <c r="AW8" s="32"/>
      <c r="AX8" s="32"/>
      <c r="AY8" s="32" t="s">
        <v>24</v>
      </c>
      <c r="AZ8" s="32"/>
      <c r="BA8" s="32"/>
      <c r="BB8" s="32"/>
      <c r="BC8" s="32" t="s">
        <v>17</v>
      </c>
      <c r="BD8" s="32"/>
      <c r="BE8" s="32"/>
      <c r="BF8" s="32"/>
      <c r="BG8" s="32"/>
      <c r="BH8" s="32"/>
      <c r="BI8" s="32"/>
      <c r="BJ8" s="32"/>
      <c r="BK8" s="32" t="s">
        <v>16</v>
      </c>
      <c r="BL8" s="32"/>
      <c r="BM8" s="32" t="s">
        <v>31</v>
      </c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 t="s">
        <v>16</v>
      </c>
      <c r="CG8" s="32"/>
      <c r="CH8" s="32"/>
      <c r="CI8" s="32"/>
      <c r="CJ8" s="32" t="s">
        <v>17</v>
      </c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 t="s">
        <v>16</v>
      </c>
      <c r="CX8" s="32" t="s">
        <v>24</v>
      </c>
      <c r="CY8" s="32" t="s">
        <v>31</v>
      </c>
      <c r="CZ8" s="32"/>
      <c r="DA8" s="32"/>
      <c r="DB8" s="32" t="s">
        <v>17</v>
      </c>
      <c r="DC8" s="32"/>
      <c r="DD8" s="32"/>
      <c r="DE8" s="32"/>
      <c r="DF8" s="32"/>
      <c r="DG8" s="32"/>
      <c r="DH8" s="99">
        <f t="shared" ref="DH8:DH32" si="0">COUNTIF(E8:DG8,"РУС")</f>
        <v>5</v>
      </c>
      <c r="DI8" s="101">
        <f t="shared" ref="DI8:DI32" si="1">COUNTIF(E8:DG8,"МАТ")</f>
        <v>4</v>
      </c>
      <c r="DJ8" s="99">
        <f t="shared" ref="DJ8:DJ32" si="2">COUNTIF(E8:DG8,"АЛГ")</f>
        <v>0</v>
      </c>
      <c r="DK8" s="99">
        <f t="shared" ref="DK8:DK32" si="3">COUNTIF(E8:DG8,"ГЕМ")</f>
        <v>0</v>
      </c>
      <c r="DL8" s="99">
        <f t="shared" ref="DL8:DL21" si="4">COUNTIF(E8:DG8,"ВИС")</f>
        <v>0</v>
      </c>
      <c r="DM8" s="99">
        <f t="shared" ref="DM8:DM21" si="5">COUNTIF(E8:DG8,"БИО")</f>
        <v>0</v>
      </c>
      <c r="DN8" s="99">
        <f t="shared" ref="DN8:DN21" si="6">COUNTIF(E8:DG8,"ГЕО")</f>
        <v>0</v>
      </c>
      <c r="DO8" s="99">
        <f t="shared" ref="DO8:DO20" si="7">COUNTIF(E8:DG8,"ИНФ")</f>
        <v>0</v>
      </c>
      <c r="DP8" s="99">
        <f t="shared" ref="DP8:DP21" si="8">COUNTIF(E8:DG8,"ИСТ")</f>
        <v>0</v>
      </c>
      <c r="DQ8" s="99">
        <f t="shared" ref="DQ8:DQ32" si="9">COUNTIF(E8:DG8,"ЛИТ")</f>
        <v>3</v>
      </c>
      <c r="DR8" s="99">
        <f t="shared" ref="DR8:DR21" si="10">COUNTIF(E8:DG8,"ОБЩ")</f>
        <v>0</v>
      </c>
      <c r="DS8" s="99">
        <f t="shared" ref="DS8:DS21" si="11">COUNTIF(E8:DG8,"ФИЗ")</f>
        <v>0</v>
      </c>
      <c r="DT8" s="99">
        <f t="shared" ref="DT8:DT21" si="12">COUNTIF(E8:DG8,"ХИМ")</f>
        <v>0</v>
      </c>
      <c r="DU8" s="99">
        <f t="shared" ref="DU8:DU21" si="13">COUNTIF(E8:DG8,"АНГ")</f>
        <v>0</v>
      </c>
      <c r="DV8" s="99">
        <f t="shared" ref="DV8:DV21" si="14">COUNTIF(E8:DG8,"НЕМ")</f>
        <v>0</v>
      </c>
      <c r="DW8" s="99">
        <f t="shared" ref="DW8:DW21" si="15">COUNTIF(E8:DG8,"ФРА")</f>
        <v>0</v>
      </c>
      <c r="DX8" s="99">
        <f t="shared" ref="DX8:DX32" si="16">COUNTIF(E8:DG8,"ОКР")</f>
        <v>2</v>
      </c>
      <c r="DY8" s="99">
        <f t="shared" ref="DY8:DY32" si="17">COUNTIF(E8:DG8,"ИЗО")</f>
        <v>0</v>
      </c>
      <c r="DZ8" s="99">
        <f t="shared" ref="DZ8:DZ32" si="18">COUNTIF(E8:DG8,"КУБ")</f>
        <v>0</v>
      </c>
      <c r="EA8" s="99">
        <f t="shared" ref="EA8:EA32" si="19">COUNTIF(E8:DG8,"МУЗ")</f>
        <v>0</v>
      </c>
      <c r="EB8" s="99">
        <f t="shared" ref="EB8:EB21" si="20">COUNTIF(E8:DG8,"ОБЗ")</f>
        <v>0</v>
      </c>
      <c r="EC8" s="99">
        <f t="shared" ref="EC8:EC32" si="21">COUNTIF(E8:DG8,"ТЕХ")</f>
        <v>0</v>
      </c>
      <c r="ED8" s="99">
        <f t="shared" ref="ED8:ED32" si="22">COUNTIF(E8:DG8,"ФЗР")</f>
        <v>0</v>
      </c>
      <c r="EE8" s="105">
        <f>DH8*100/('кол-во часов'!B5*18)</f>
        <v>5.55555555555556</v>
      </c>
      <c r="EF8" s="105">
        <f>DI8*100/('кол-во часов'!C5*18)</f>
        <v>5.55555555555556</v>
      </c>
      <c r="EG8" s="105" t="e">
        <f>DJ8*100/('кол-во часов'!D5*18)</f>
        <v>#DIV/0!</v>
      </c>
      <c r="EH8" s="105" t="e">
        <f>DK8*100/('кол-во часов'!E5*18)</f>
        <v>#DIV/0!</v>
      </c>
      <c r="EI8" s="105" t="e">
        <f>DL8*100/('кол-во часов'!F5*18)</f>
        <v>#DIV/0!</v>
      </c>
      <c r="EJ8" s="105" t="e">
        <f>DM8*100/('кол-во часов'!G5*18)</f>
        <v>#DIV/0!</v>
      </c>
      <c r="EK8" s="105" t="e">
        <f>DN8*100/('кол-во часов'!H5*18)</f>
        <v>#DIV/0!</v>
      </c>
      <c r="EL8" s="105" t="e">
        <f>DO8*100/('кол-во часов'!I5*18)</f>
        <v>#DIV/0!</v>
      </c>
      <c r="EM8" s="105" t="e">
        <f>DP8*100/('кол-во часов'!J5*18)</f>
        <v>#DIV/0!</v>
      </c>
      <c r="EN8" s="105">
        <f>DQ8*100/('кол-во часов'!K5*18)</f>
        <v>4.16666666666667</v>
      </c>
      <c r="EO8" s="105" t="e">
        <f>DR8*100/('кол-во часов'!L5*18)</f>
        <v>#DIV/0!</v>
      </c>
      <c r="EP8" s="105" t="e">
        <f>DS8*100/('кол-во часов'!M5*18)</f>
        <v>#DIV/0!</v>
      </c>
      <c r="EQ8" s="105" t="e">
        <f>DT8*100/('кол-во часов'!N5*18)</f>
        <v>#DIV/0!</v>
      </c>
      <c r="ER8" s="105">
        <f>DU8*100/('кол-во часов'!O5*18)</f>
        <v>0</v>
      </c>
      <c r="ES8" s="105" t="e">
        <f>DV8*100/('кол-во часов'!P5*18)</f>
        <v>#DIV/0!</v>
      </c>
      <c r="ET8" s="105" t="e">
        <f>DW8*100/('кол-во часов'!Q5*18)</f>
        <v>#DIV/0!</v>
      </c>
      <c r="EU8" s="105">
        <f>DX8*100/('кол-во часов'!R5*18)</f>
        <v>5.55555555555556</v>
      </c>
      <c r="EV8" s="105">
        <f>DY8*100/('кол-во часов'!S5*18)</f>
        <v>0</v>
      </c>
      <c r="EW8" s="105">
        <f>DZ8*100/('кол-во часов'!T5*18)</f>
        <v>0</v>
      </c>
      <c r="EX8" s="105">
        <f>EA8*100/('кол-во часов'!U5*18)</f>
        <v>0</v>
      </c>
      <c r="EY8" s="105" t="e">
        <f>EB8*100/('кол-во часов'!V5*18)</f>
        <v>#DIV/0!</v>
      </c>
      <c r="EZ8" s="105">
        <f>EC8*100/('кол-во часов'!W5*18)</f>
        <v>0</v>
      </c>
      <c r="FA8" s="105">
        <f>ED8*100/('кол-во часов'!X5*18)</f>
        <v>0</v>
      </c>
    </row>
    <row r="9" ht="18" customHeight="1" spans="1:157">
      <c r="A9" s="25" t="s">
        <v>40</v>
      </c>
      <c r="B9" s="33" t="s">
        <v>20</v>
      </c>
      <c r="D9" s="34" t="s">
        <v>41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 t="s">
        <v>16</v>
      </c>
      <c r="X9" s="32"/>
      <c r="Y9" s="32"/>
      <c r="Z9" s="32"/>
      <c r="AA9" s="32"/>
      <c r="AB9" s="32"/>
      <c r="AC9" s="32"/>
      <c r="AD9" s="32"/>
      <c r="AE9" s="32"/>
      <c r="AF9" s="32" t="s">
        <v>17</v>
      </c>
      <c r="AG9" s="32" t="s">
        <v>24</v>
      </c>
      <c r="AH9" s="32"/>
      <c r="AI9" s="32"/>
      <c r="AJ9" s="32"/>
      <c r="AK9" s="32"/>
      <c r="AL9" s="32"/>
      <c r="AM9" s="32"/>
      <c r="AN9" s="32"/>
      <c r="AO9" s="32" t="s">
        <v>16</v>
      </c>
      <c r="AP9" s="32"/>
      <c r="AQ9" s="32"/>
      <c r="AR9" s="32"/>
      <c r="AS9" s="32"/>
      <c r="AT9" s="32"/>
      <c r="AU9" s="32"/>
      <c r="AV9" s="32"/>
      <c r="AW9" s="32"/>
      <c r="AX9" s="32"/>
      <c r="AY9" s="32" t="s">
        <v>24</v>
      </c>
      <c r="AZ9" s="32"/>
      <c r="BA9" s="32"/>
      <c r="BB9" s="32"/>
      <c r="BC9" s="32" t="s">
        <v>17</v>
      </c>
      <c r="BD9" s="32"/>
      <c r="BE9" s="32"/>
      <c r="BF9" s="32"/>
      <c r="BG9" s="32"/>
      <c r="BH9" s="32"/>
      <c r="BI9" s="32"/>
      <c r="BJ9" s="32"/>
      <c r="BK9" s="32" t="s">
        <v>16</v>
      </c>
      <c r="BL9" s="32"/>
      <c r="BM9" s="32" t="s">
        <v>31</v>
      </c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 t="s">
        <v>16</v>
      </c>
      <c r="CG9" s="32"/>
      <c r="CH9" s="32"/>
      <c r="CI9" s="32"/>
      <c r="CJ9" s="32" t="s">
        <v>17</v>
      </c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 t="s">
        <v>16</v>
      </c>
      <c r="CX9" s="32" t="s">
        <v>24</v>
      </c>
      <c r="CY9" s="32" t="s">
        <v>31</v>
      </c>
      <c r="CZ9" s="32"/>
      <c r="DA9" s="32"/>
      <c r="DB9" s="32" t="s">
        <v>17</v>
      </c>
      <c r="DC9" s="32"/>
      <c r="DD9" s="32"/>
      <c r="DE9" s="32"/>
      <c r="DF9" s="32"/>
      <c r="DG9" s="32"/>
      <c r="DH9" s="99">
        <f t="shared" si="0"/>
        <v>5</v>
      </c>
      <c r="DI9" s="101">
        <f t="shared" si="1"/>
        <v>4</v>
      </c>
      <c r="DJ9" s="99">
        <f t="shared" si="2"/>
        <v>0</v>
      </c>
      <c r="DK9" s="99">
        <f t="shared" si="3"/>
        <v>0</v>
      </c>
      <c r="DL9" s="99">
        <f t="shared" si="4"/>
        <v>0</v>
      </c>
      <c r="DM9" s="99">
        <f t="shared" si="5"/>
        <v>0</v>
      </c>
      <c r="DN9" s="99">
        <f t="shared" si="6"/>
        <v>0</v>
      </c>
      <c r="DO9" s="99">
        <f t="shared" si="7"/>
        <v>0</v>
      </c>
      <c r="DP9" s="99">
        <f t="shared" si="8"/>
        <v>0</v>
      </c>
      <c r="DQ9" s="99">
        <f t="shared" si="9"/>
        <v>3</v>
      </c>
      <c r="DR9" s="99">
        <f t="shared" si="10"/>
        <v>0</v>
      </c>
      <c r="DS9" s="99">
        <f t="shared" si="11"/>
        <v>0</v>
      </c>
      <c r="DT9" s="99">
        <f t="shared" si="12"/>
        <v>0</v>
      </c>
      <c r="DU9" s="99">
        <f t="shared" si="13"/>
        <v>0</v>
      </c>
      <c r="DV9" s="99">
        <f t="shared" si="14"/>
        <v>0</v>
      </c>
      <c r="DW9" s="99">
        <f t="shared" si="15"/>
        <v>0</v>
      </c>
      <c r="DX9" s="99">
        <f t="shared" si="16"/>
        <v>2</v>
      </c>
      <c r="DY9" s="99">
        <f t="shared" si="17"/>
        <v>0</v>
      </c>
      <c r="DZ9" s="99">
        <f t="shared" si="18"/>
        <v>0</v>
      </c>
      <c r="EA9" s="99">
        <f t="shared" si="19"/>
        <v>0</v>
      </c>
      <c r="EB9" s="99">
        <f t="shared" si="20"/>
        <v>0</v>
      </c>
      <c r="EC9" s="99">
        <f t="shared" si="21"/>
        <v>0</v>
      </c>
      <c r="ED9" s="99">
        <f t="shared" si="22"/>
        <v>0</v>
      </c>
      <c r="EE9" s="105">
        <f>DH9*100/('кол-во часов'!B6*18)</f>
        <v>5.55555555555556</v>
      </c>
      <c r="EF9" s="105">
        <f>DI9*100/('кол-во часов'!C6*18)</f>
        <v>5.55555555555556</v>
      </c>
      <c r="EG9" s="105" t="e">
        <f>DJ9*100/('кол-во часов'!D6*17)</f>
        <v>#DIV/0!</v>
      </c>
      <c r="EH9" s="105" t="e">
        <f>DK9*100/('кол-во часов'!E6*18)</f>
        <v>#DIV/0!</v>
      </c>
      <c r="EI9" s="105" t="e">
        <f>DL9*100/('кол-во часов'!F6*18)</f>
        <v>#DIV/0!</v>
      </c>
      <c r="EJ9" s="105" t="e">
        <f>DM9*100/('кол-во часов'!G6*18)</f>
        <v>#DIV/0!</v>
      </c>
      <c r="EK9" s="105" t="e">
        <f>DN9*100/('кол-во часов'!H6*18)</f>
        <v>#DIV/0!</v>
      </c>
      <c r="EL9" s="105" t="e">
        <f>DO9*100/('кол-во часов'!I6*18)</f>
        <v>#DIV/0!</v>
      </c>
      <c r="EM9" s="105" t="e">
        <f>DP9*100/('кол-во часов'!J6*18)</f>
        <v>#DIV/0!</v>
      </c>
      <c r="EN9" s="105">
        <f>DQ9*100/('кол-во часов'!K6*18)</f>
        <v>4.16666666666667</v>
      </c>
      <c r="EO9" s="105" t="e">
        <f>DR9*100/('кол-во часов'!L6*18)</f>
        <v>#DIV/0!</v>
      </c>
      <c r="EP9" s="105" t="e">
        <f>DS9*100/('кол-во часов'!M6*18)</f>
        <v>#DIV/0!</v>
      </c>
      <c r="EQ9" s="105" t="e">
        <f>DT9*100/('кол-во часов'!N6*18)</f>
        <v>#DIV/0!</v>
      </c>
      <c r="ER9" s="105">
        <f>DU9*100/('кол-во часов'!O6*18)</f>
        <v>0</v>
      </c>
      <c r="ES9" s="105" t="e">
        <f>DV9*100/('кол-во часов'!P6*18)</f>
        <v>#DIV/0!</v>
      </c>
      <c r="ET9" s="105" t="e">
        <f>DW9*100/('кол-во часов'!Q6*18)</f>
        <v>#DIV/0!</v>
      </c>
      <c r="EU9" s="105">
        <f>DX9*100/('кол-во часов'!R6*18)</f>
        <v>5.55555555555556</v>
      </c>
      <c r="EV9" s="105">
        <f>DY9*100/('кол-во часов'!S6*18)</f>
        <v>0</v>
      </c>
      <c r="EW9" s="105">
        <f>DZ9*100/('кол-во часов'!T6*18)</f>
        <v>0</v>
      </c>
      <c r="EX9" s="105">
        <f>EA9*100/('кол-во часов'!U6*18)</f>
        <v>0</v>
      </c>
      <c r="EY9" s="105" t="e">
        <f>EB9*100/('кол-во часов'!V6*18)</f>
        <v>#DIV/0!</v>
      </c>
      <c r="EZ9" s="105">
        <f>EC9*100/('кол-во часов'!W6*18)</f>
        <v>0</v>
      </c>
      <c r="FA9" s="105">
        <f>ED9*100/('кол-во часов'!X6*18)</f>
        <v>0</v>
      </c>
    </row>
    <row r="10" ht="18" customHeight="1" spans="1:157">
      <c r="A10" s="35" t="s">
        <v>42</v>
      </c>
      <c r="B10" s="36" t="s">
        <v>19</v>
      </c>
      <c r="D10" s="34" t="s">
        <v>43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 t="s">
        <v>16</v>
      </c>
      <c r="X10" s="32"/>
      <c r="Y10" s="32"/>
      <c r="Z10" s="32"/>
      <c r="AA10" s="32"/>
      <c r="AB10" s="32"/>
      <c r="AC10" s="32"/>
      <c r="AD10" s="32"/>
      <c r="AE10" s="32"/>
      <c r="AF10" s="32" t="s">
        <v>17</v>
      </c>
      <c r="AG10" s="32" t="s">
        <v>24</v>
      </c>
      <c r="AH10" s="32"/>
      <c r="AI10" s="32"/>
      <c r="AJ10" s="32"/>
      <c r="AK10" s="32"/>
      <c r="AL10" s="32"/>
      <c r="AM10" s="32"/>
      <c r="AN10" s="32"/>
      <c r="AO10" s="32" t="s">
        <v>16</v>
      </c>
      <c r="AP10" s="32"/>
      <c r="AQ10" s="32"/>
      <c r="AR10" s="32"/>
      <c r="AS10" s="32"/>
      <c r="AT10" s="32"/>
      <c r="AU10" s="32"/>
      <c r="AV10" s="32"/>
      <c r="AW10" s="32"/>
      <c r="AX10" s="32"/>
      <c r="AY10" s="32" t="s">
        <v>24</v>
      </c>
      <c r="AZ10" s="32"/>
      <c r="BA10" s="32"/>
      <c r="BB10" s="32"/>
      <c r="BC10" s="32" t="s">
        <v>17</v>
      </c>
      <c r="BD10" s="32"/>
      <c r="BE10" s="32"/>
      <c r="BF10" s="32"/>
      <c r="BG10" s="32"/>
      <c r="BH10" s="32"/>
      <c r="BI10" s="32"/>
      <c r="BJ10" s="32"/>
      <c r="BK10" s="32" t="s">
        <v>16</v>
      </c>
      <c r="BL10" s="32"/>
      <c r="BM10" s="32" t="s">
        <v>31</v>
      </c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 t="s">
        <v>16</v>
      </c>
      <c r="CG10" s="32"/>
      <c r="CH10" s="32"/>
      <c r="CI10" s="32"/>
      <c r="CJ10" s="32" t="s">
        <v>17</v>
      </c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 t="s">
        <v>16</v>
      </c>
      <c r="CX10" s="32" t="s">
        <v>24</v>
      </c>
      <c r="CY10" s="32" t="s">
        <v>31</v>
      </c>
      <c r="CZ10" s="32"/>
      <c r="DA10" s="32"/>
      <c r="DB10" s="32" t="s">
        <v>17</v>
      </c>
      <c r="DC10" s="32"/>
      <c r="DD10" s="32"/>
      <c r="DE10" s="32"/>
      <c r="DF10" s="32"/>
      <c r="DG10" s="32"/>
      <c r="DH10" s="99">
        <f t="shared" si="0"/>
        <v>5</v>
      </c>
      <c r="DI10" s="101">
        <f t="shared" si="1"/>
        <v>4</v>
      </c>
      <c r="DJ10" s="99">
        <f t="shared" si="2"/>
        <v>0</v>
      </c>
      <c r="DK10" s="99">
        <f t="shared" si="3"/>
        <v>0</v>
      </c>
      <c r="DL10" s="99">
        <f t="shared" si="4"/>
        <v>0</v>
      </c>
      <c r="DM10" s="99">
        <f t="shared" si="5"/>
        <v>0</v>
      </c>
      <c r="DN10" s="99">
        <f t="shared" si="6"/>
        <v>0</v>
      </c>
      <c r="DO10" s="99">
        <f t="shared" si="7"/>
        <v>0</v>
      </c>
      <c r="DP10" s="99">
        <f t="shared" si="8"/>
        <v>0</v>
      </c>
      <c r="DQ10" s="99">
        <f t="shared" si="9"/>
        <v>3</v>
      </c>
      <c r="DR10" s="99">
        <f t="shared" si="10"/>
        <v>0</v>
      </c>
      <c r="DS10" s="99">
        <f t="shared" si="11"/>
        <v>0</v>
      </c>
      <c r="DT10" s="99">
        <f t="shared" si="12"/>
        <v>0</v>
      </c>
      <c r="DU10" s="99">
        <f t="shared" si="13"/>
        <v>0</v>
      </c>
      <c r="DV10" s="99">
        <f t="shared" si="14"/>
        <v>0</v>
      </c>
      <c r="DW10" s="99">
        <f t="shared" si="15"/>
        <v>0</v>
      </c>
      <c r="DX10" s="99">
        <f t="shared" si="16"/>
        <v>2</v>
      </c>
      <c r="DY10" s="99">
        <f t="shared" si="17"/>
        <v>0</v>
      </c>
      <c r="DZ10" s="99">
        <f t="shared" si="18"/>
        <v>0</v>
      </c>
      <c r="EA10" s="99">
        <f t="shared" si="19"/>
        <v>0</v>
      </c>
      <c r="EB10" s="99">
        <f t="shared" si="20"/>
        <v>0</v>
      </c>
      <c r="EC10" s="99">
        <f t="shared" si="21"/>
        <v>0</v>
      </c>
      <c r="ED10" s="99">
        <f t="shared" si="22"/>
        <v>0</v>
      </c>
      <c r="EE10" s="105">
        <f>DH10*100/('кол-во часов'!B7*18)</f>
        <v>5.55555555555556</v>
      </c>
      <c r="EF10" s="105">
        <f>DI10*100/('кол-во часов'!C7*18)</f>
        <v>5.55555555555556</v>
      </c>
      <c r="EG10" s="105" t="e">
        <f>DJ10*100/('кол-во часов'!D7*17)</f>
        <v>#DIV/0!</v>
      </c>
      <c r="EH10" s="105" t="e">
        <f>DK10*100/('кол-во часов'!E7*18)</f>
        <v>#DIV/0!</v>
      </c>
      <c r="EI10" s="105" t="e">
        <f>DL10*100/('кол-во часов'!F7*18)</f>
        <v>#DIV/0!</v>
      </c>
      <c r="EJ10" s="105" t="e">
        <f>DM10*100/('кол-во часов'!G7*18)</f>
        <v>#DIV/0!</v>
      </c>
      <c r="EK10" s="105" t="e">
        <f>DN10*100/('кол-во часов'!H7*18)</f>
        <v>#DIV/0!</v>
      </c>
      <c r="EL10" s="105" t="e">
        <f>DO10*100/('кол-во часов'!I7*18)</f>
        <v>#DIV/0!</v>
      </c>
      <c r="EM10" s="105" t="e">
        <f>DP10*100/('кол-во часов'!J7*18)</f>
        <v>#DIV/0!</v>
      </c>
      <c r="EN10" s="105">
        <f>DQ10*100/('кол-во часов'!K7*18)</f>
        <v>4.16666666666667</v>
      </c>
      <c r="EO10" s="105" t="e">
        <f>DR10*100/('кол-во часов'!L7*18)</f>
        <v>#DIV/0!</v>
      </c>
      <c r="EP10" s="105" t="e">
        <f>DS10*100/('кол-во часов'!M7*18)</f>
        <v>#DIV/0!</v>
      </c>
      <c r="EQ10" s="105" t="e">
        <f>DT10*100/('кол-во часов'!N7*18)</f>
        <v>#DIV/0!</v>
      </c>
      <c r="ER10" s="105">
        <f>DU10*100/('кол-во часов'!O7*18)</f>
        <v>0</v>
      </c>
      <c r="ES10" s="105" t="e">
        <f>DV10*100/('кол-во часов'!P7*18)</f>
        <v>#DIV/0!</v>
      </c>
      <c r="ET10" s="105" t="e">
        <f>DW10*100/('кол-во часов'!Q7*18)</f>
        <v>#DIV/0!</v>
      </c>
      <c r="EU10" s="105">
        <f>DX10*100/('кол-во часов'!R7*18)</f>
        <v>5.55555555555556</v>
      </c>
      <c r="EV10" s="105">
        <f>DY10*100/('кол-во часов'!S7*18)</f>
        <v>0</v>
      </c>
      <c r="EW10" s="105">
        <f>DZ10*100/('кол-во часов'!T7*18)</f>
        <v>0</v>
      </c>
      <c r="EX10" s="105">
        <f>EA10*100/('кол-во часов'!U7*18)</f>
        <v>0</v>
      </c>
      <c r="EY10" s="105" t="e">
        <f>EB10*100/('кол-во часов'!V7*18)</f>
        <v>#DIV/0!</v>
      </c>
      <c r="EZ10" s="105">
        <f>EC10*100/('кол-во часов'!W7*18)</f>
        <v>0</v>
      </c>
      <c r="FA10" s="105">
        <f>ED10*100/('кол-во часов'!X7*18)</f>
        <v>0</v>
      </c>
    </row>
    <row r="11" ht="18" customHeight="1" spans="1:157">
      <c r="A11" s="25" t="s">
        <v>44</v>
      </c>
      <c r="B11" s="37" t="s">
        <v>21</v>
      </c>
      <c r="D11" s="34" t="s">
        <v>45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 t="s">
        <v>16</v>
      </c>
      <c r="X11" s="32"/>
      <c r="Y11" s="32"/>
      <c r="Z11" s="32"/>
      <c r="AA11" s="32"/>
      <c r="AB11" s="32"/>
      <c r="AC11" s="32"/>
      <c r="AD11" s="32"/>
      <c r="AE11" s="32"/>
      <c r="AF11" s="32" t="s">
        <v>17</v>
      </c>
      <c r="AG11" s="32" t="s">
        <v>24</v>
      </c>
      <c r="AH11" s="32"/>
      <c r="AI11" s="32"/>
      <c r="AJ11" s="32"/>
      <c r="AK11" s="32"/>
      <c r="AL11" s="32"/>
      <c r="AM11" s="32"/>
      <c r="AN11" s="32"/>
      <c r="AO11" s="32" t="s">
        <v>16</v>
      </c>
      <c r="AP11" s="32"/>
      <c r="AQ11" s="32"/>
      <c r="AR11" s="32"/>
      <c r="AS11" s="32"/>
      <c r="AT11" s="32"/>
      <c r="AU11" s="32"/>
      <c r="AV11" s="32"/>
      <c r="AW11" s="32"/>
      <c r="AX11" s="32"/>
      <c r="AY11" s="32" t="s">
        <v>24</v>
      </c>
      <c r="AZ11" s="32"/>
      <c r="BA11" s="32"/>
      <c r="BB11" s="32"/>
      <c r="BC11" s="32" t="s">
        <v>17</v>
      </c>
      <c r="BD11" s="32"/>
      <c r="BE11" s="32"/>
      <c r="BF11" s="32"/>
      <c r="BG11" s="32"/>
      <c r="BH11" s="32"/>
      <c r="BI11" s="32"/>
      <c r="BJ11" s="32"/>
      <c r="BK11" s="32" t="s">
        <v>16</v>
      </c>
      <c r="BL11" s="32"/>
      <c r="BM11" s="32" t="s">
        <v>31</v>
      </c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 t="s">
        <v>16</v>
      </c>
      <c r="CG11" s="32"/>
      <c r="CH11" s="32"/>
      <c r="CI11" s="32"/>
      <c r="CJ11" s="32" t="s">
        <v>17</v>
      </c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 t="s">
        <v>16</v>
      </c>
      <c r="CX11" s="32" t="s">
        <v>24</v>
      </c>
      <c r="CY11" s="32" t="s">
        <v>31</v>
      </c>
      <c r="CZ11" s="32"/>
      <c r="DA11" s="32"/>
      <c r="DB11" s="32" t="s">
        <v>17</v>
      </c>
      <c r="DC11" s="32"/>
      <c r="DD11" s="32"/>
      <c r="DE11" s="32"/>
      <c r="DF11" s="32"/>
      <c r="DG11" s="32"/>
      <c r="DH11" s="99">
        <f t="shared" si="0"/>
        <v>5</v>
      </c>
      <c r="DI11" s="101">
        <f t="shared" si="1"/>
        <v>4</v>
      </c>
      <c r="DJ11" s="99">
        <f t="shared" si="2"/>
        <v>0</v>
      </c>
      <c r="DK11" s="99">
        <f t="shared" si="3"/>
        <v>0</v>
      </c>
      <c r="DL11" s="99">
        <f t="shared" si="4"/>
        <v>0</v>
      </c>
      <c r="DM11" s="99">
        <f t="shared" si="5"/>
        <v>0</v>
      </c>
      <c r="DN11" s="99">
        <f t="shared" si="6"/>
        <v>0</v>
      </c>
      <c r="DO11" s="99">
        <f t="shared" si="7"/>
        <v>0</v>
      </c>
      <c r="DP11" s="99">
        <f t="shared" si="8"/>
        <v>0</v>
      </c>
      <c r="DQ11" s="99">
        <f t="shared" si="9"/>
        <v>3</v>
      </c>
      <c r="DR11" s="99">
        <f t="shared" si="10"/>
        <v>0</v>
      </c>
      <c r="DS11" s="99">
        <f t="shared" si="11"/>
        <v>0</v>
      </c>
      <c r="DT11" s="99">
        <f t="shared" si="12"/>
        <v>0</v>
      </c>
      <c r="DU11" s="99">
        <f t="shared" si="13"/>
        <v>0</v>
      </c>
      <c r="DV11" s="99">
        <f t="shared" si="14"/>
        <v>0</v>
      </c>
      <c r="DW11" s="99">
        <f t="shared" si="15"/>
        <v>0</v>
      </c>
      <c r="DX11" s="99">
        <f t="shared" si="16"/>
        <v>2</v>
      </c>
      <c r="DY11" s="99">
        <f t="shared" si="17"/>
        <v>0</v>
      </c>
      <c r="DZ11" s="99">
        <f t="shared" si="18"/>
        <v>0</v>
      </c>
      <c r="EA11" s="99">
        <f t="shared" si="19"/>
        <v>0</v>
      </c>
      <c r="EB11" s="99">
        <f t="shared" si="20"/>
        <v>0</v>
      </c>
      <c r="EC11" s="99">
        <f t="shared" si="21"/>
        <v>0</v>
      </c>
      <c r="ED11" s="99">
        <f t="shared" si="22"/>
        <v>0</v>
      </c>
      <c r="EE11" s="105">
        <f>DH11*100/('кол-во часов'!B8*18)</f>
        <v>5.55555555555556</v>
      </c>
      <c r="EF11" s="105">
        <f>DI11*100/('кол-во часов'!C8*18)</f>
        <v>5.55555555555556</v>
      </c>
      <c r="EG11" s="105" t="e">
        <f>DJ11*100/('кол-во часов'!D8*17)</f>
        <v>#DIV/0!</v>
      </c>
      <c r="EH11" s="105" t="e">
        <f>DK11*100/('кол-во часов'!E8*18)</f>
        <v>#DIV/0!</v>
      </c>
      <c r="EI11" s="105" t="e">
        <f>DL11*100/('кол-во часов'!F8*18)</f>
        <v>#DIV/0!</v>
      </c>
      <c r="EJ11" s="105" t="e">
        <f>DM11*100/('кол-во часов'!G8*18)</f>
        <v>#DIV/0!</v>
      </c>
      <c r="EK11" s="105" t="e">
        <f>DN11*100/('кол-во часов'!H8*18)</f>
        <v>#DIV/0!</v>
      </c>
      <c r="EL11" s="105" t="e">
        <f>DO11*100/('кол-во часов'!I8*18)</f>
        <v>#DIV/0!</v>
      </c>
      <c r="EM11" s="105" t="e">
        <f>DP11*100/('кол-во часов'!J8*18)</f>
        <v>#DIV/0!</v>
      </c>
      <c r="EN11" s="105">
        <f>DQ11*100/('кол-во часов'!K8*18)</f>
        <v>4.16666666666667</v>
      </c>
      <c r="EO11" s="105" t="e">
        <f>DR11*100/('кол-во часов'!L8*18)</f>
        <v>#DIV/0!</v>
      </c>
      <c r="EP11" s="105" t="e">
        <f>DS11*100/('кол-во часов'!M8*18)</f>
        <v>#DIV/0!</v>
      </c>
      <c r="EQ11" s="105" t="e">
        <f>DT11*100/('кол-во часов'!N8*18)</f>
        <v>#DIV/0!</v>
      </c>
      <c r="ER11" s="105">
        <f>DU11*100/('кол-во часов'!O8*18)</f>
        <v>0</v>
      </c>
      <c r="ES11" s="105" t="e">
        <f>DV11*100/('кол-во часов'!P8*18)</f>
        <v>#DIV/0!</v>
      </c>
      <c r="ET11" s="105" t="e">
        <f>DW11*100/('кол-во часов'!Q8*18)</f>
        <v>#DIV/0!</v>
      </c>
      <c r="EU11" s="105">
        <f>DX11*100/('кол-во часов'!R8*18)</f>
        <v>5.55555555555556</v>
      </c>
      <c r="EV11" s="105">
        <f>DY11*100/('кол-во часов'!S8*18)</f>
        <v>0</v>
      </c>
      <c r="EW11" s="105">
        <f>DZ11*100/('кол-во часов'!T8*18)</f>
        <v>0</v>
      </c>
      <c r="EX11" s="105">
        <f>EA11*100/('кол-во часов'!U8*18)</f>
        <v>0</v>
      </c>
      <c r="EY11" s="105" t="e">
        <f>EB11*100/('кол-во часов'!V8*18)</f>
        <v>#DIV/0!</v>
      </c>
      <c r="EZ11" s="105">
        <f>EC11*100/('кол-во часов'!W8*18)</f>
        <v>0</v>
      </c>
      <c r="FA11" s="105">
        <f>ED11*100/('кол-во часов'!X8*18)</f>
        <v>0</v>
      </c>
    </row>
    <row r="12" ht="18" customHeight="1" spans="1:157">
      <c r="A12" s="25" t="s">
        <v>46</v>
      </c>
      <c r="B12" s="30" t="s">
        <v>18</v>
      </c>
      <c r="D12" s="38" t="s">
        <v>47</v>
      </c>
      <c r="E12" s="39"/>
      <c r="F12" s="39"/>
      <c r="G12" s="39"/>
      <c r="H12" s="39"/>
      <c r="I12" s="39" t="s">
        <v>28</v>
      </c>
      <c r="J12" s="39"/>
      <c r="K12" s="39" t="s">
        <v>17</v>
      </c>
      <c r="L12" s="39"/>
      <c r="M12" s="39"/>
      <c r="N12" s="39"/>
      <c r="O12" s="39"/>
      <c r="P12" s="39" t="s">
        <v>16</v>
      </c>
      <c r="Q12" s="39"/>
      <c r="R12" s="39"/>
      <c r="S12" s="39"/>
      <c r="T12" s="39"/>
      <c r="U12" s="39"/>
      <c r="V12" s="39" t="s">
        <v>24</v>
      </c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 t="s">
        <v>24</v>
      </c>
      <c r="AI12" s="39"/>
      <c r="AJ12" s="39"/>
      <c r="AK12" s="39"/>
      <c r="AL12" s="39"/>
      <c r="AM12" s="39"/>
      <c r="AN12" s="39"/>
      <c r="AO12" s="39" t="s">
        <v>17</v>
      </c>
      <c r="AP12" s="39"/>
      <c r="AQ12" s="39"/>
      <c r="AR12" s="39"/>
      <c r="AS12" s="39" t="s">
        <v>16</v>
      </c>
      <c r="AT12" s="39"/>
      <c r="AU12" s="39"/>
      <c r="AV12" s="39"/>
      <c r="AW12" s="39"/>
      <c r="AX12" s="39"/>
      <c r="AY12" s="39"/>
      <c r="AZ12" s="39"/>
      <c r="BA12" s="39" t="s">
        <v>17</v>
      </c>
      <c r="BB12" s="39"/>
      <c r="BC12" s="39"/>
      <c r="BD12" s="39" t="s">
        <v>24</v>
      </c>
      <c r="BE12" s="39"/>
      <c r="BF12" s="39" t="s">
        <v>28</v>
      </c>
      <c r="BG12" s="39"/>
      <c r="BH12" s="39"/>
      <c r="BI12" s="39"/>
      <c r="BJ12" s="39"/>
      <c r="BK12" s="39" t="s">
        <v>16</v>
      </c>
      <c r="BL12" s="39"/>
      <c r="BM12" s="39" t="s">
        <v>31</v>
      </c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 t="s">
        <v>24</v>
      </c>
      <c r="BZ12" s="39"/>
      <c r="CA12" s="39"/>
      <c r="CB12" s="39"/>
      <c r="CC12" s="39"/>
      <c r="CD12" s="39" t="s">
        <v>16</v>
      </c>
      <c r="CE12" s="39"/>
      <c r="CF12" s="39"/>
      <c r="CG12" s="39"/>
      <c r="CH12" s="39"/>
      <c r="CI12" s="39"/>
      <c r="CJ12" s="39" t="s">
        <v>17</v>
      </c>
      <c r="CK12" s="39"/>
      <c r="CL12" s="39"/>
      <c r="CM12" s="39"/>
      <c r="CN12" s="39"/>
      <c r="CO12" s="39"/>
      <c r="CP12" s="39"/>
      <c r="CQ12" s="39"/>
      <c r="CR12" s="39"/>
      <c r="CS12" s="39" t="s">
        <v>28</v>
      </c>
      <c r="CT12" s="39"/>
      <c r="CU12" s="39"/>
      <c r="CV12" s="39" t="s">
        <v>24</v>
      </c>
      <c r="CW12" s="39" t="s">
        <v>16</v>
      </c>
      <c r="CX12" s="39"/>
      <c r="CY12" s="39" t="s">
        <v>31</v>
      </c>
      <c r="CZ12" s="39"/>
      <c r="DA12" s="39"/>
      <c r="DB12" s="39" t="s">
        <v>17</v>
      </c>
      <c r="DC12" s="39"/>
      <c r="DD12" s="39" t="s">
        <v>36</v>
      </c>
      <c r="DE12" s="39"/>
      <c r="DF12" s="39"/>
      <c r="DG12" s="39"/>
      <c r="DH12" s="99">
        <f t="shared" si="0"/>
        <v>5</v>
      </c>
      <c r="DI12" s="101">
        <f t="shared" si="1"/>
        <v>5</v>
      </c>
      <c r="DJ12" s="99">
        <f t="shared" si="2"/>
        <v>0</v>
      </c>
      <c r="DK12" s="99">
        <f t="shared" si="3"/>
        <v>0</v>
      </c>
      <c r="DL12" s="99">
        <f t="shared" si="4"/>
        <v>0</v>
      </c>
      <c r="DM12" s="99">
        <f t="shared" si="5"/>
        <v>0</v>
      </c>
      <c r="DN12" s="99">
        <f t="shared" si="6"/>
        <v>0</v>
      </c>
      <c r="DO12" s="99">
        <f t="shared" si="7"/>
        <v>0</v>
      </c>
      <c r="DP12" s="99">
        <f t="shared" si="8"/>
        <v>0</v>
      </c>
      <c r="DQ12" s="99">
        <f t="shared" si="9"/>
        <v>5</v>
      </c>
      <c r="DR12" s="99">
        <f t="shared" si="10"/>
        <v>0</v>
      </c>
      <c r="DS12" s="99">
        <f t="shared" si="11"/>
        <v>0</v>
      </c>
      <c r="DT12" s="99">
        <f t="shared" si="12"/>
        <v>0</v>
      </c>
      <c r="DU12" s="99">
        <f t="shared" si="13"/>
        <v>3</v>
      </c>
      <c r="DV12" s="99">
        <f t="shared" si="14"/>
        <v>0</v>
      </c>
      <c r="DW12" s="99">
        <f t="shared" si="15"/>
        <v>0</v>
      </c>
      <c r="DX12" s="99">
        <f t="shared" si="16"/>
        <v>2</v>
      </c>
      <c r="DY12" s="99">
        <f t="shared" si="17"/>
        <v>0</v>
      </c>
      <c r="DZ12" s="99">
        <f t="shared" si="18"/>
        <v>0</v>
      </c>
      <c r="EA12" s="99">
        <f t="shared" si="19"/>
        <v>0</v>
      </c>
      <c r="EB12" s="99">
        <f t="shared" si="20"/>
        <v>0</v>
      </c>
      <c r="EC12" s="99">
        <f t="shared" si="21"/>
        <v>1</v>
      </c>
      <c r="ED12" s="99">
        <f t="shared" si="22"/>
        <v>0</v>
      </c>
      <c r="EE12" s="105">
        <f>DH12*100/('кол-во часов'!B9*18)</f>
        <v>5.55555555555556</v>
      </c>
      <c r="EF12" s="105">
        <f>DI12*100/('кол-во часов'!C9*18)</f>
        <v>6.94444444444444</v>
      </c>
      <c r="EG12" s="105" t="e">
        <f>DJ12*100/('кол-во часов'!D9*17)</f>
        <v>#DIV/0!</v>
      </c>
      <c r="EH12" s="105" t="e">
        <f>DK12*100/('кол-во часов'!E9*18)</f>
        <v>#DIV/0!</v>
      </c>
      <c r="EI12" s="105" t="e">
        <f>DL12*100/('кол-во часов'!F9*18)</f>
        <v>#DIV/0!</v>
      </c>
      <c r="EJ12" s="105" t="e">
        <f>DM12*100/('кол-во часов'!G9*18)</f>
        <v>#DIV/0!</v>
      </c>
      <c r="EK12" s="105" t="e">
        <f>DN12*100/('кол-во часов'!H9*18)</f>
        <v>#DIV/0!</v>
      </c>
      <c r="EL12" s="105" t="e">
        <f>DO12*100/('кол-во часов'!I9*18)</f>
        <v>#DIV/0!</v>
      </c>
      <c r="EM12" s="105" t="e">
        <f>DP12*100/('кол-во часов'!J9*18)</f>
        <v>#DIV/0!</v>
      </c>
      <c r="EN12" s="105">
        <f>DQ12*100/('кол-во часов'!K9*18)</f>
        <v>6.94444444444444</v>
      </c>
      <c r="EO12" s="105" t="e">
        <f>DR12*100/('кол-во часов'!L9*18)</f>
        <v>#DIV/0!</v>
      </c>
      <c r="EP12" s="105" t="e">
        <f>DS12*100/('кол-во часов'!M9*18)</f>
        <v>#DIV/0!</v>
      </c>
      <c r="EQ12" s="105" t="e">
        <f>DT12*100/('кол-во часов'!N9*18)</f>
        <v>#DIV/0!</v>
      </c>
      <c r="ER12" s="105">
        <f>DU12*100/('кол-во часов'!O9*18)</f>
        <v>8.33333333333333</v>
      </c>
      <c r="ES12" s="105" t="e">
        <f>DV12*100/('кол-во часов'!P9*18)</f>
        <v>#DIV/0!</v>
      </c>
      <c r="ET12" s="105" t="e">
        <f>DW12*100/('кол-во часов'!Q9*18)</f>
        <v>#DIV/0!</v>
      </c>
      <c r="EU12" s="105">
        <f>DX12*100/('кол-во часов'!R9*18)</f>
        <v>5.55555555555556</v>
      </c>
      <c r="EV12" s="105">
        <f>DY12*100/('кол-во часов'!S9*18)</f>
        <v>0</v>
      </c>
      <c r="EW12" s="105">
        <f>DZ12*100/('кол-во часов'!T9*18)</f>
        <v>0</v>
      </c>
      <c r="EX12" s="105">
        <f>EA12*100/('кол-во часов'!U9*18)</f>
        <v>0</v>
      </c>
      <c r="EY12" s="105" t="e">
        <f>EB12*100/('кол-во часов'!V9*18)</f>
        <v>#DIV/0!</v>
      </c>
      <c r="EZ12" s="105">
        <f>EC12*100/('кол-во часов'!W9*18)</f>
        <v>5.55555555555556</v>
      </c>
      <c r="FA12" s="105">
        <f>ED12*100/('кол-во часов'!X9*18)</f>
        <v>0</v>
      </c>
    </row>
    <row r="13" ht="18" customHeight="1" spans="1:157">
      <c r="A13" s="25" t="s">
        <v>32</v>
      </c>
      <c r="B13" s="30" t="s">
        <v>32</v>
      </c>
      <c r="C13" s="40" t="s">
        <v>48</v>
      </c>
      <c r="D13" s="38" t="s">
        <v>49</v>
      </c>
      <c r="E13" s="39"/>
      <c r="F13" s="39"/>
      <c r="G13" s="39"/>
      <c r="H13" s="39"/>
      <c r="I13" s="39" t="s">
        <v>28</v>
      </c>
      <c r="J13" s="39"/>
      <c r="K13" s="39" t="s">
        <v>17</v>
      </c>
      <c r="L13" s="39"/>
      <c r="M13" s="39"/>
      <c r="N13" s="39"/>
      <c r="O13" s="39"/>
      <c r="P13" s="39" t="s">
        <v>16</v>
      </c>
      <c r="Q13" s="39"/>
      <c r="R13" s="39"/>
      <c r="S13" s="39"/>
      <c r="T13" s="39"/>
      <c r="U13" s="39"/>
      <c r="V13" s="39" t="s">
        <v>24</v>
      </c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 t="s">
        <v>24</v>
      </c>
      <c r="AI13" s="39"/>
      <c r="AJ13" s="39"/>
      <c r="AK13" s="39"/>
      <c r="AL13" s="39"/>
      <c r="AM13" s="39"/>
      <c r="AN13" s="39"/>
      <c r="AO13" s="39" t="s">
        <v>17</v>
      </c>
      <c r="AP13" s="39"/>
      <c r="AQ13" s="39"/>
      <c r="AR13" s="39"/>
      <c r="AS13" s="39" t="s">
        <v>16</v>
      </c>
      <c r="AT13" s="39"/>
      <c r="AU13" s="39"/>
      <c r="AV13" s="39"/>
      <c r="AW13" s="39"/>
      <c r="AX13" s="39"/>
      <c r="AY13" s="39"/>
      <c r="AZ13" s="39"/>
      <c r="BA13" s="39" t="s">
        <v>17</v>
      </c>
      <c r="BB13" s="39"/>
      <c r="BC13" s="39"/>
      <c r="BD13" s="39" t="s">
        <v>24</v>
      </c>
      <c r="BE13" s="39"/>
      <c r="BF13" s="39" t="s">
        <v>28</v>
      </c>
      <c r="BG13" s="39"/>
      <c r="BH13" s="39"/>
      <c r="BI13" s="39"/>
      <c r="BJ13" s="39"/>
      <c r="BK13" s="39" t="s">
        <v>16</v>
      </c>
      <c r="BL13" s="39"/>
      <c r="BM13" s="39" t="s">
        <v>31</v>
      </c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 t="s">
        <v>24</v>
      </c>
      <c r="BZ13" s="39"/>
      <c r="CA13" s="39"/>
      <c r="CB13" s="39"/>
      <c r="CC13" s="39"/>
      <c r="CD13" s="39" t="s">
        <v>16</v>
      </c>
      <c r="CE13" s="39"/>
      <c r="CF13" s="39"/>
      <c r="CG13" s="39"/>
      <c r="CH13" s="39"/>
      <c r="CI13" s="39"/>
      <c r="CJ13" s="39" t="s">
        <v>17</v>
      </c>
      <c r="CK13" s="39"/>
      <c r="CL13" s="39"/>
      <c r="CM13" s="39"/>
      <c r="CN13" s="39"/>
      <c r="CO13" s="39"/>
      <c r="CP13" s="39"/>
      <c r="CQ13" s="39"/>
      <c r="CR13" s="39"/>
      <c r="CS13" s="39" t="s">
        <v>28</v>
      </c>
      <c r="CT13" s="39"/>
      <c r="CU13" s="39"/>
      <c r="CV13" s="39" t="s">
        <v>24</v>
      </c>
      <c r="CW13" s="39" t="s">
        <v>16</v>
      </c>
      <c r="CX13" s="39"/>
      <c r="CY13" s="39" t="s">
        <v>31</v>
      </c>
      <c r="CZ13" s="39"/>
      <c r="DA13" s="39"/>
      <c r="DB13" s="39" t="s">
        <v>17</v>
      </c>
      <c r="DC13" s="39"/>
      <c r="DD13" s="39" t="s">
        <v>36</v>
      </c>
      <c r="DE13" s="39"/>
      <c r="DF13" s="39"/>
      <c r="DG13" s="39"/>
      <c r="DH13" s="99">
        <f t="shared" si="0"/>
        <v>5</v>
      </c>
      <c r="DI13" s="101">
        <f t="shared" si="1"/>
        <v>5</v>
      </c>
      <c r="DJ13" s="99">
        <f t="shared" si="2"/>
        <v>0</v>
      </c>
      <c r="DK13" s="99">
        <f t="shared" si="3"/>
        <v>0</v>
      </c>
      <c r="DL13" s="99">
        <f t="shared" si="4"/>
        <v>0</v>
      </c>
      <c r="DM13" s="99">
        <f t="shared" si="5"/>
        <v>0</v>
      </c>
      <c r="DN13" s="99">
        <f t="shared" si="6"/>
        <v>0</v>
      </c>
      <c r="DO13" s="99">
        <f t="shared" si="7"/>
        <v>0</v>
      </c>
      <c r="DP13" s="99">
        <f t="shared" si="8"/>
        <v>0</v>
      </c>
      <c r="DQ13" s="99">
        <f t="shared" si="9"/>
        <v>5</v>
      </c>
      <c r="DR13" s="99">
        <f t="shared" si="10"/>
        <v>0</v>
      </c>
      <c r="DS13" s="99">
        <f t="shared" si="11"/>
        <v>0</v>
      </c>
      <c r="DT13" s="99">
        <f t="shared" si="12"/>
        <v>0</v>
      </c>
      <c r="DU13" s="99">
        <f t="shared" si="13"/>
        <v>3</v>
      </c>
      <c r="DV13" s="99">
        <f t="shared" si="14"/>
        <v>0</v>
      </c>
      <c r="DW13" s="99">
        <f t="shared" si="15"/>
        <v>0</v>
      </c>
      <c r="DX13" s="99">
        <f t="shared" si="16"/>
        <v>2</v>
      </c>
      <c r="DY13" s="99">
        <f t="shared" si="17"/>
        <v>0</v>
      </c>
      <c r="DZ13" s="99">
        <f t="shared" si="18"/>
        <v>0</v>
      </c>
      <c r="EA13" s="99">
        <f t="shared" si="19"/>
        <v>0</v>
      </c>
      <c r="EB13" s="99">
        <f t="shared" si="20"/>
        <v>0</v>
      </c>
      <c r="EC13" s="99">
        <f t="shared" si="21"/>
        <v>1</v>
      </c>
      <c r="ED13" s="99">
        <f t="shared" si="22"/>
        <v>0</v>
      </c>
      <c r="EE13" s="105">
        <f>DH13*100/('кол-во часов'!B10*18)</f>
        <v>5.55555555555556</v>
      </c>
      <c r="EF13" s="105">
        <f>DI13*100/('кол-во часов'!C10*18)</f>
        <v>6.94444444444444</v>
      </c>
      <c r="EG13" s="105" t="e">
        <f>DJ13*100/('кол-во часов'!D10*17)</f>
        <v>#DIV/0!</v>
      </c>
      <c r="EH13" s="105" t="e">
        <f>DK13*100/('кол-во часов'!E10*18)</f>
        <v>#DIV/0!</v>
      </c>
      <c r="EI13" s="105" t="e">
        <f>DL13*100/('кол-во часов'!F10*18)</f>
        <v>#DIV/0!</v>
      </c>
      <c r="EJ13" s="105" t="e">
        <f>DM13*100/('кол-во часов'!G10*18)</f>
        <v>#DIV/0!</v>
      </c>
      <c r="EK13" s="105" t="e">
        <f>DN13*100/('кол-во часов'!H10*18)</f>
        <v>#DIV/0!</v>
      </c>
      <c r="EL13" s="105" t="e">
        <f>DO13*100/('кол-во часов'!I10*18)</f>
        <v>#DIV/0!</v>
      </c>
      <c r="EM13" s="105" t="e">
        <f>DP13*100/('кол-во часов'!J10*18)</f>
        <v>#DIV/0!</v>
      </c>
      <c r="EN13" s="105">
        <f>DQ13*100/('кол-во часов'!K10*18)</f>
        <v>6.94444444444444</v>
      </c>
      <c r="EO13" s="105" t="e">
        <f>DR13*100/('кол-во часов'!L10*18)</f>
        <v>#DIV/0!</v>
      </c>
      <c r="EP13" s="105" t="e">
        <f>DS13*100/('кол-во часов'!M10*18)</f>
        <v>#DIV/0!</v>
      </c>
      <c r="EQ13" s="105" t="e">
        <f>DT13*100/('кол-во часов'!N10*18)</f>
        <v>#DIV/0!</v>
      </c>
      <c r="ER13" s="105">
        <f>DU13*100/('кол-во часов'!O10*18)</f>
        <v>8.33333333333333</v>
      </c>
      <c r="ES13" s="105" t="e">
        <f>DV13*100/('кол-во часов'!P10*18)</f>
        <v>#DIV/0!</v>
      </c>
      <c r="ET13" s="105" t="e">
        <f>DW13*100/('кол-во часов'!Q10*18)</f>
        <v>#DIV/0!</v>
      </c>
      <c r="EU13" s="105">
        <f>DX13*100/('кол-во часов'!R10*18)</f>
        <v>5.55555555555556</v>
      </c>
      <c r="EV13" s="105">
        <f>DY13*100/('кол-во часов'!S10*18)</f>
        <v>0</v>
      </c>
      <c r="EW13" s="105">
        <f>DZ13*100/('кол-во часов'!T10*18)</f>
        <v>0</v>
      </c>
      <c r="EX13" s="105">
        <f>EA13*100/('кол-во часов'!U10*18)</f>
        <v>0</v>
      </c>
      <c r="EY13" s="105" t="e">
        <f>EB13*100/('кол-во часов'!V10*18)</f>
        <v>#DIV/0!</v>
      </c>
      <c r="EZ13" s="105">
        <f>EC13*100/('кол-во часов'!W10*18)</f>
        <v>5.55555555555556</v>
      </c>
      <c r="FA13" s="105">
        <f>ED13*100/('кол-во часов'!X10*18)</f>
        <v>0</v>
      </c>
    </row>
    <row r="14" ht="18" customHeight="1" spans="1:157">
      <c r="A14" s="25" t="s">
        <v>50</v>
      </c>
      <c r="B14" s="30" t="s">
        <v>22</v>
      </c>
      <c r="C14" s="40"/>
      <c r="D14" s="38" t="s">
        <v>51</v>
      </c>
      <c r="E14" s="39"/>
      <c r="F14" s="39"/>
      <c r="G14" s="39"/>
      <c r="H14" s="39"/>
      <c r="I14" s="39" t="s">
        <v>28</v>
      </c>
      <c r="J14" s="39"/>
      <c r="K14" s="39" t="s">
        <v>17</v>
      </c>
      <c r="L14" s="39"/>
      <c r="M14" s="39"/>
      <c r="N14" s="39"/>
      <c r="O14" s="39"/>
      <c r="P14" s="39" t="s">
        <v>16</v>
      </c>
      <c r="Q14" s="39"/>
      <c r="R14" s="39"/>
      <c r="S14" s="39"/>
      <c r="T14" s="39"/>
      <c r="U14" s="39"/>
      <c r="V14" s="39" t="s">
        <v>24</v>
      </c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 t="s">
        <v>24</v>
      </c>
      <c r="AI14" s="39"/>
      <c r="AJ14" s="39"/>
      <c r="AK14" s="39"/>
      <c r="AL14" s="39"/>
      <c r="AM14" s="39"/>
      <c r="AN14" s="39"/>
      <c r="AO14" s="39" t="s">
        <v>17</v>
      </c>
      <c r="AP14" s="39"/>
      <c r="AQ14" s="39"/>
      <c r="AR14" s="39"/>
      <c r="AS14" s="39" t="s">
        <v>16</v>
      </c>
      <c r="AT14" s="39"/>
      <c r="AU14" s="39"/>
      <c r="AV14" s="39"/>
      <c r="AW14" s="39"/>
      <c r="AX14" s="39"/>
      <c r="AY14" s="39"/>
      <c r="AZ14" s="39"/>
      <c r="BA14" s="39" t="s">
        <v>17</v>
      </c>
      <c r="BB14" s="39"/>
      <c r="BC14" s="39"/>
      <c r="BD14" s="39" t="s">
        <v>24</v>
      </c>
      <c r="BE14" s="39"/>
      <c r="BF14" s="39" t="s">
        <v>28</v>
      </c>
      <c r="BG14" s="39"/>
      <c r="BH14" s="39"/>
      <c r="BI14" s="39"/>
      <c r="BJ14" s="39"/>
      <c r="BK14" s="39" t="s">
        <v>16</v>
      </c>
      <c r="BL14" s="39"/>
      <c r="BM14" s="39" t="s">
        <v>31</v>
      </c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 t="s">
        <v>24</v>
      </c>
      <c r="BZ14" s="39"/>
      <c r="CA14" s="39"/>
      <c r="CB14" s="39"/>
      <c r="CC14" s="39"/>
      <c r="CD14" s="39" t="s">
        <v>16</v>
      </c>
      <c r="CE14" s="39"/>
      <c r="CF14" s="39"/>
      <c r="CG14" s="39"/>
      <c r="CH14" s="39"/>
      <c r="CI14" s="39"/>
      <c r="CJ14" s="39" t="s">
        <v>17</v>
      </c>
      <c r="CK14" s="39"/>
      <c r="CL14" s="39"/>
      <c r="CM14" s="39"/>
      <c r="CN14" s="39"/>
      <c r="CO14" s="39"/>
      <c r="CP14" s="39"/>
      <c r="CQ14" s="39"/>
      <c r="CR14" s="39"/>
      <c r="CS14" s="39" t="s">
        <v>28</v>
      </c>
      <c r="CT14" s="39"/>
      <c r="CU14" s="39"/>
      <c r="CV14" s="39" t="s">
        <v>24</v>
      </c>
      <c r="CW14" s="39" t="s">
        <v>16</v>
      </c>
      <c r="CX14" s="39"/>
      <c r="CY14" s="39" t="s">
        <v>31</v>
      </c>
      <c r="CZ14" s="39"/>
      <c r="DA14" s="39"/>
      <c r="DB14" s="39" t="s">
        <v>17</v>
      </c>
      <c r="DC14" s="39"/>
      <c r="DD14" s="39" t="s">
        <v>36</v>
      </c>
      <c r="DE14" s="39"/>
      <c r="DF14" s="39"/>
      <c r="DG14" s="39"/>
      <c r="DH14" s="99">
        <f t="shared" si="0"/>
        <v>5</v>
      </c>
      <c r="DI14" s="101">
        <f t="shared" si="1"/>
        <v>5</v>
      </c>
      <c r="DJ14" s="99">
        <f t="shared" si="2"/>
        <v>0</v>
      </c>
      <c r="DK14" s="99">
        <f t="shared" si="3"/>
        <v>0</v>
      </c>
      <c r="DL14" s="99">
        <f t="shared" si="4"/>
        <v>0</v>
      </c>
      <c r="DM14" s="99">
        <f t="shared" si="5"/>
        <v>0</v>
      </c>
      <c r="DN14" s="99">
        <f t="shared" si="6"/>
        <v>0</v>
      </c>
      <c r="DO14" s="99">
        <f t="shared" si="7"/>
        <v>0</v>
      </c>
      <c r="DP14" s="99">
        <f t="shared" si="8"/>
        <v>0</v>
      </c>
      <c r="DQ14" s="99">
        <f t="shared" si="9"/>
        <v>5</v>
      </c>
      <c r="DR14" s="99">
        <f t="shared" si="10"/>
        <v>0</v>
      </c>
      <c r="DS14" s="99">
        <f t="shared" si="11"/>
        <v>0</v>
      </c>
      <c r="DT14" s="99">
        <f t="shared" si="12"/>
        <v>0</v>
      </c>
      <c r="DU14" s="99">
        <f t="shared" si="13"/>
        <v>3</v>
      </c>
      <c r="DV14" s="99">
        <f t="shared" si="14"/>
        <v>0</v>
      </c>
      <c r="DW14" s="99">
        <f t="shared" si="15"/>
        <v>0</v>
      </c>
      <c r="DX14" s="99">
        <f t="shared" si="16"/>
        <v>2</v>
      </c>
      <c r="DY14" s="99">
        <f t="shared" si="17"/>
        <v>0</v>
      </c>
      <c r="DZ14" s="99">
        <f t="shared" si="18"/>
        <v>0</v>
      </c>
      <c r="EA14" s="99">
        <f t="shared" si="19"/>
        <v>0</v>
      </c>
      <c r="EB14" s="99">
        <f t="shared" si="20"/>
        <v>0</v>
      </c>
      <c r="EC14" s="99">
        <f t="shared" si="21"/>
        <v>1</v>
      </c>
      <c r="ED14" s="99">
        <f t="shared" si="22"/>
        <v>0</v>
      </c>
      <c r="EE14" s="105">
        <f>DH14*100/('кол-во часов'!B11*18)</f>
        <v>5.55555555555556</v>
      </c>
      <c r="EF14" s="105">
        <f>DI14*100/('кол-во часов'!C11*18)</f>
        <v>6.94444444444444</v>
      </c>
      <c r="EG14" s="105" t="e">
        <f>DJ14*100/('кол-во часов'!D11*17)</f>
        <v>#DIV/0!</v>
      </c>
      <c r="EH14" s="105" t="e">
        <f>DK14*100/('кол-во часов'!E11*18)</f>
        <v>#DIV/0!</v>
      </c>
      <c r="EI14" s="105" t="e">
        <f>DL14*100/('кол-во часов'!F11*18)</f>
        <v>#DIV/0!</v>
      </c>
      <c r="EJ14" s="105" t="e">
        <f>DM14*100/('кол-во часов'!G11*18)</f>
        <v>#DIV/0!</v>
      </c>
      <c r="EK14" s="105" t="e">
        <f>DN14*100/('кол-во часов'!H11*18)</f>
        <v>#DIV/0!</v>
      </c>
      <c r="EL14" s="105" t="e">
        <f>DO14*100/('кол-во часов'!I11*18)</f>
        <v>#DIV/0!</v>
      </c>
      <c r="EM14" s="105" t="e">
        <f>DP14*100/('кол-во часов'!J11*18)</f>
        <v>#DIV/0!</v>
      </c>
      <c r="EN14" s="105">
        <f>DQ14*100/('кол-во часов'!K11*18)</f>
        <v>6.94444444444444</v>
      </c>
      <c r="EO14" s="105" t="e">
        <f>DR14*100/('кол-во часов'!L11*18)</f>
        <v>#DIV/0!</v>
      </c>
      <c r="EP14" s="105" t="e">
        <f>DS14*100/('кол-во часов'!M11*18)</f>
        <v>#DIV/0!</v>
      </c>
      <c r="EQ14" s="105" t="e">
        <f>DT14*100/('кол-во часов'!N11*18)</f>
        <v>#DIV/0!</v>
      </c>
      <c r="ER14" s="105">
        <f>DU14*100/('кол-во часов'!O11*18)</f>
        <v>8.33333333333333</v>
      </c>
      <c r="ES14" s="105" t="e">
        <f>DV14*100/('кол-во часов'!P11*18)</f>
        <v>#DIV/0!</v>
      </c>
      <c r="ET14" s="105" t="e">
        <f>DW14*100/('кол-во часов'!Q11*18)</f>
        <v>#DIV/0!</v>
      </c>
      <c r="EU14" s="105">
        <f>DX14*100/('кол-во часов'!R11*18)</f>
        <v>5.55555555555556</v>
      </c>
      <c r="EV14" s="105">
        <f>DY14*100/('кол-во часов'!S11*18)</f>
        <v>0</v>
      </c>
      <c r="EW14" s="105">
        <f>DZ14*100/('кол-во часов'!T11*18)</f>
        <v>0</v>
      </c>
      <c r="EX14" s="105">
        <f>EA14*100/('кол-во часов'!U11*18)</f>
        <v>0</v>
      </c>
      <c r="EY14" s="105" t="e">
        <f>EB14*100/('кол-во часов'!V11*18)</f>
        <v>#DIV/0!</v>
      </c>
      <c r="EZ14" s="105">
        <f>EC14*100/('кол-во часов'!W11*18)</f>
        <v>5.55555555555556</v>
      </c>
      <c r="FA14" s="105">
        <f>ED14*100/('кол-во часов'!X11*18)</f>
        <v>0</v>
      </c>
    </row>
    <row r="15" ht="18" customHeight="1" spans="1:157">
      <c r="A15" s="25" t="s">
        <v>52</v>
      </c>
      <c r="B15" s="30" t="s">
        <v>23</v>
      </c>
      <c r="D15" s="38" t="s">
        <v>53</v>
      </c>
      <c r="E15" s="39"/>
      <c r="F15" s="39"/>
      <c r="G15" s="39"/>
      <c r="H15" s="39"/>
      <c r="I15" s="39" t="s">
        <v>28</v>
      </c>
      <c r="J15" s="39"/>
      <c r="K15" s="39" t="s">
        <v>17</v>
      </c>
      <c r="L15" s="39"/>
      <c r="M15" s="39"/>
      <c r="N15" s="39"/>
      <c r="O15" s="39"/>
      <c r="P15" s="39" t="s">
        <v>16</v>
      </c>
      <c r="Q15" s="39"/>
      <c r="R15" s="39"/>
      <c r="S15" s="39"/>
      <c r="T15" s="39"/>
      <c r="U15" s="39"/>
      <c r="V15" s="39" t="s">
        <v>24</v>
      </c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 t="s">
        <v>24</v>
      </c>
      <c r="AI15" s="39"/>
      <c r="AJ15" s="39"/>
      <c r="AK15" s="39"/>
      <c r="AL15" s="39"/>
      <c r="AM15" s="39"/>
      <c r="AN15" s="39"/>
      <c r="AO15" s="39" t="s">
        <v>17</v>
      </c>
      <c r="AP15" s="39"/>
      <c r="AQ15" s="39"/>
      <c r="AR15" s="39"/>
      <c r="AS15" s="39" t="s">
        <v>16</v>
      </c>
      <c r="AT15" s="39"/>
      <c r="AU15" s="39"/>
      <c r="AV15" s="39"/>
      <c r="AW15" s="39"/>
      <c r="AX15" s="39"/>
      <c r="AY15" s="39"/>
      <c r="AZ15" s="39"/>
      <c r="BA15" s="39" t="s">
        <v>17</v>
      </c>
      <c r="BB15" s="39"/>
      <c r="BC15" s="39"/>
      <c r="BD15" s="39" t="s">
        <v>24</v>
      </c>
      <c r="BE15" s="39"/>
      <c r="BF15" s="39" t="s">
        <v>28</v>
      </c>
      <c r="BG15" s="39"/>
      <c r="BH15" s="39"/>
      <c r="BI15" s="39"/>
      <c r="BJ15" s="39"/>
      <c r="BK15" s="39" t="s">
        <v>16</v>
      </c>
      <c r="BL15" s="39"/>
      <c r="BM15" s="39" t="s">
        <v>31</v>
      </c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 t="s">
        <v>24</v>
      </c>
      <c r="BZ15" s="39"/>
      <c r="CA15" s="39"/>
      <c r="CB15" s="39"/>
      <c r="CC15" s="39"/>
      <c r="CD15" s="39" t="s">
        <v>16</v>
      </c>
      <c r="CE15" s="39"/>
      <c r="CF15" s="39"/>
      <c r="CG15" s="39"/>
      <c r="CH15" s="39"/>
      <c r="CI15" s="39"/>
      <c r="CJ15" s="39" t="s">
        <v>17</v>
      </c>
      <c r="CK15" s="39"/>
      <c r="CL15" s="39"/>
      <c r="CM15" s="39"/>
      <c r="CN15" s="39"/>
      <c r="CO15" s="39"/>
      <c r="CP15" s="39"/>
      <c r="CQ15" s="39"/>
      <c r="CR15" s="39"/>
      <c r="CS15" s="39" t="s">
        <v>28</v>
      </c>
      <c r="CT15" s="39"/>
      <c r="CU15" s="39"/>
      <c r="CV15" s="39" t="s">
        <v>24</v>
      </c>
      <c r="CW15" s="39" t="s">
        <v>16</v>
      </c>
      <c r="CX15" s="39"/>
      <c r="CY15" s="39" t="s">
        <v>31</v>
      </c>
      <c r="CZ15" s="39"/>
      <c r="DA15" s="39"/>
      <c r="DB15" s="39" t="s">
        <v>17</v>
      </c>
      <c r="DC15" s="39" t="s">
        <v>36</v>
      </c>
      <c r="DD15" s="39"/>
      <c r="DE15" s="39"/>
      <c r="DF15" s="39"/>
      <c r="DG15" s="39"/>
      <c r="DH15" s="99">
        <f t="shared" si="0"/>
        <v>5</v>
      </c>
      <c r="DI15" s="101">
        <f t="shared" si="1"/>
        <v>5</v>
      </c>
      <c r="DJ15" s="99">
        <f t="shared" si="2"/>
        <v>0</v>
      </c>
      <c r="DK15" s="99">
        <f t="shared" si="3"/>
        <v>0</v>
      </c>
      <c r="DL15" s="99">
        <f t="shared" si="4"/>
        <v>0</v>
      </c>
      <c r="DM15" s="99">
        <f t="shared" si="5"/>
        <v>0</v>
      </c>
      <c r="DN15" s="99">
        <f t="shared" si="6"/>
        <v>0</v>
      </c>
      <c r="DO15" s="99">
        <f t="shared" si="7"/>
        <v>0</v>
      </c>
      <c r="DP15" s="99">
        <f t="shared" si="8"/>
        <v>0</v>
      </c>
      <c r="DQ15" s="99">
        <f t="shared" si="9"/>
        <v>5</v>
      </c>
      <c r="DR15" s="99">
        <f t="shared" si="10"/>
        <v>0</v>
      </c>
      <c r="DS15" s="99">
        <f t="shared" si="11"/>
        <v>0</v>
      </c>
      <c r="DT15" s="99">
        <f t="shared" si="12"/>
        <v>0</v>
      </c>
      <c r="DU15" s="99">
        <f t="shared" si="13"/>
        <v>3</v>
      </c>
      <c r="DV15" s="99">
        <f t="shared" si="14"/>
        <v>0</v>
      </c>
      <c r="DW15" s="99">
        <f t="shared" si="15"/>
        <v>0</v>
      </c>
      <c r="DX15" s="99">
        <f t="shared" si="16"/>
        <v>2</v>
      </c>
      <c r="DY15" s="99">
        <f t="shared" si="17"/>
        <v>0</v>
      </c>
      <c r="DZ15" s="99">
        <f t="shared" si="18"/>
        <v>0</v>
      </c>
      <c r="EA15" s="99">
        <f t="shared" si="19"/>
        <v>0</v>
      </c>
      <c r="EB15" s="99">
        <f t="shared" si="20"/>
        <v>0</v>
      </c>
      <c r="EC15" s="99">
        <f t="shared" si="21"/>
        <v>1</v>
      </c>
      <c r="ED15" s="99">
        <f t="shared" si="22"/>
        <v>0</v>
      </c>
      <c r="EE15" s="105">
        <f>DH15*100/('кол-во часов'!B12*18)</f>
        <v>5.55555555555556</v>
      </c>
      <c r="EF15" s="105">
        <f>DI15*100/('кол-во часов'!C12*18)</f>
        <v>6.94444444444444</v>
      </c>
      <c r="EG15" s="105" t="e">
        <f>DJ15*100/('кол-во часов'!D12*17)</f>
        <v>#DIV/0!</v>
      </c>
      <c r="EH15" s="105" t="e">
        <f>DK15*100/('кол-во часов'!E12*18)</f>
        <v>#DIV/0!</v>
      </c>
      <c r="EI15" s="105" t="e">
        <f>DL15*100/('кол-во часов'!F12*18)</f>
        <v>#DIV/0!</v>
      </c>
      <c r="EJ15" s="105" t="e">
        <f>DM15*100/('кол-во часов'!G12*18)</f>
        <v>#DIV/0!</v>
      </c>
      <c r="EK15" s="105" t="e">
        <f>DN15*100/('кол-во часов'!H12*18)</f>
        <v>#DIV/0!</v>
      </c>
      <c r="EL15" s="105" t="e">
        <f>DO15*100/('кол-во часов'!I12*18)</f>
        <v>#DIV/0!</v>
      </c>
      <c r="EM15" s="105" t="e">
        <f>DP15*100/('кол-во часов'!J12*18)</f>
        <v>#DIV/0!</v>
      </c>
      <c r="EN15" s="105">
        <f>DQ15*100/('кол-во часов'!K12*18)</f>
        <v>6.94444444444444</v>
      </c>
      <c r="EO15" s="105" t="e">
        <f>DR15*100/('кол-во часов'!L12*18)</f>
        <v>#DIV/0!</v>
      </c>
      <c r="EP15" s="105" t="e">
        <f>DS15*100/('кол-во часов'!M12*18)</f>
        <v>#DIV/0!</v>
      </c>
      <c r="EQ15" s="105" t="e">
        <f>DT15*100/('кол-во часов'!N12*18)</f>
        <v>#DIV/0!</v>
      </c>
      <c r="ER15" s="105">
        <f>DU15*100/('кол-во часов'!O12*18)</f>
        <v>8.33333333333333</v>
      </c>
      <c r="ES15" s="105" t="e">
        <f>DV15*100/('кол-во часов'!P12*18)</f>
        <v>#DIV/0!</v>
      </c>
      <c r="ET15" s="105" t="e">
        <f>DW15*100/('кол-во часов'!Q12*18)</f>
        <v>#DIV/0!</v>
      </c>
      <c r="EU15" s="105">
        <f>DX15*100/('кол-во часов'!R12*18)</f>
        <v>5.55555555555556</v>
      </c>
      <c r="EV15" s="105">
        <f>DY15*100/('кол-во часов'!S12*18)</f>
        <v>0</v>
      </c>
      <c r="EW15" s="105">
        <f>DZ15*100/('кол-во часов'!T11*18)</f>
        <v>0</v>
      </c>
      <c r="EX15" s="105">
        <f>EA15*100/('кол-во часов'!U12*18)</f>
        <v>0</v>
      </c>
      <c r="EY15" s="105" t="e">
        <f>EB15*100/('кол-во часов'!V12*18)</f>
        <v>#DIV/0!</v>
      </c>
      <c r="EZ15" s="105">
        <f>EC15*100/('кол-во часов'!W12*18)</f>
        <v>5.55555555555556</v>
      </c>
      <c r="FA15" s="105">
        <f>ED15*100/('кол-во часов'!X12*18)</f>
        <v>0</v>
      </c>
    </row>
    <row r="16" ht="18" customHeight="1" spans="1:157">
      <c r="A16" s="25" t="s">
        <v>54</v>
      </c>
      <c r="B16" s="30" t="s">
        <v>33</v>
      </c>
      <c r="D16" s="38" t="s">
        <v>55</v>
      </c>
      <c r="E16" s="39"/>
      <c r="F16" s="39"/>
      <c r="G16" s="39"/>
      <c r="H16" s="39"/>
      <c r="I16" s="39" t="s">
        <v>28</v>
      </c>
      <c r="J16" s="39"/>
      <c r="K16" s="39" t="s">
        <v>17</v>
      </c>
      <c r="L16" s="39"/>
      <c r="M16" s="39"/>
      <c r="N16" s="39"/>
      <c r="O16" s="39"/>
      <c r="P16" s="39" t="s">
        <v>16</v>
      </c>
      <c r="Q16" s="39"/>
      <c r="R16" s="39"/>
      <c r="S16" s="39"/>
      <c r="T16" s="39"/>
      <c r="U16" s="39"/>
      <c r="V16" s="39" t="s">
        <v>24</v>
      </c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 t="s">
        <v>24</v>
      </c>
      <c r="AI16" s="39"/>
      <c r="AJ16" s="39"/>
      <c r="AK16" s="39"/>
      <c r="AL16" s="39"/>
      <c r="AM16" s="39"/>
      <c r="AN16" s="39"/>
      <c r="AO16" s="39" t="s">
        <v>17</v>
      </c>
      <c r="AP16" s="39"/>
      <c r="AQ16" s="39"/>
      <c r="AR16" s="39"/>
      <c r="AS16" s="39" t="s">
        <v>16</v>
      </c>
      <c r="AT16" s="39"/>
      <c r="AU16" s="39"/>
      <c r="AV16" s="39"/>
      <c r="AW16" s="39"/>
      <c r="AX16" s="39"/>
      <c r="AY16" s="39"/>
      <c r="AZ16" s="39"/>
      <c r="BA16" s="39" t="s">
        <v>17</v>
      </c>
      <c r="BB16" s="39"/>
      <c r="BC16" s="39"/>
      <c r="BD16" s="39" t="s">
        <v>24</v>
      </c>
      <c r="BE16" s="39"/>
      <c r="BF16" s="39" t="s">
        <v>28</v>
      </c>
      <c r="BG16" s="39"/>
      <c r="BH16" s="39"/>
      <c r="BI16" s="39"/>
      <c r="BJ16" s="39"/>
      <c r="BK16" s="39" t="s">
        <v>16</v>
      </c>
      <c r="BL16" s="39"/>
      <c r="BM16" s="39" t="s">
        <v>31</v>
      </c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 t="s">
        <v>24</v>
      </c>
      <c r="BZ16" s="39"/>
      <c r="CA16" s="39"/>
      <c r="CB16" s="39"/>
      <c r="CC16" s="39"/>
      <c r="CD16" s="39" t="s">
        <v>16</v>
      </c>
      <c r="CE16" s="39"/>
      <c r="CF16" s="39"/>
      <c r="CG16" s="39"/>
      <c r="CH16" s="39"/>
      <c r="CI16" s="39"/>
      <c r="CJ16" s="39" t="s">
        <v>17</v>
      </c>
      <c r="CK16" s="39"/>
      <c r="CL16" s="39"/>
      <c r="CM16" s="39"/>
      <c r="CN16" s="39"/>
      <c r="CO16" s="39"/>
      <c r="CP16" s="39"/>
      <c r="CQ16" s="39"/>
      <c r="CR16" s="39"/>
      <c r="CS16" s="39" t="s">
        <v>28</v>
      </c>
      <c r="CT16" s="39"/>
      <c r="CU16" s="39"/>
      <c r="CV16" s="39" t="s">
        <v>24</v>
      </c>
      <c r="CW16" s="39" t="s">
        <v>16</v>
      </c>
      <c r="CX16" s="39"/>
      <c r="CY16" s="39" t="s">
        <v>31</v>
      </c>
      <c r="CZ16" s="39"/>
      <c r="DA16" s="39"/>
      <c r="DB16" s="39" t="s">
        <v>17</v>
      </c>
      <c r="DC16" s="39" t="s">
        <v>36</v>
      </c>
      <c r="DD16" s="39"/>
      <c r="DE16" s="39"/>
      <c r="DF16" s="39"/>
      <c r="DG16" s="39"/>
      <c r="DH16" s="99">
        <f t="shared" si="0"/>
        <v>5</v>
      </c>
      <c r="DI16" s="101">
        <f t="shared" si="1"/>
        <v>5</v>
      </c>
      <c r="DJ16" s="99">
        <f t="shared" si="2"/>
        <v>0</v>
      </c>
      <c r="DK16" s="99">
        <f t="shared" si="3"/>
        <v>0</v>
      </c>
      <c r="DL16" s="99">
        <f t="shared" si="4"/>
        <v>0</v>
      </c>
      <c r="DM16" s="99">
        <f t="shared" si="5"/>
        <v>0</v>
      </c>
      <c r="DN16" s="99">
        <f t="shared" si="6"/>
        <v>0</v>
      </c>
      <c r="DO16" s="99">
        <f t="shared" si="7"/>
        <v>0</v>
      </c>
      <c r="DP16" s="99">
        <f t="shared" si="8"/>
        <v>0</v>
      </c>
      <c r="DQ16" s="99">
        <f t="shared" si="9"/>
        <v>5</v>
      </c>
      <c r="DR16" s="99">
        <f t="shared" si="10"/>
        <v>0</v>
      </c>
      <c r="DS16" s="99">
        <f t="shared" si="11"/>
        <v>0</v>
      </c>
      <c r="DT16" s="99">
        <f t="shared" si="12"/>
        <v>0</v>
      </c>
      <c r="DU16" s="99">
        <f t="shared" si="13"/>
        <v>3</v>
      </c>
      <c r="DV16" s="99">
        <f t="shared" si="14"/>
        <v>0</v>
      </c>
      <c r="DW16" s="99">
        <f t="shared" si="15"/>
        <v>0</v>
      </c>
      <c r="DX16" s="99">
        <f t="shared" si="16"/>
        <v>2</v>
      </c>
      <c r="DY16" s="99">
        <f t="shared" si="17"/>
        <v>0</v>
      </c>
      <c r="DZ16" s="99">
        <f t="shared" si="18"/>
        <v>0</v>
      </c>
      <c r="EA16" s="99">
        <f t="shared" si="19"/>
        <v>0</v>
      </c>
      <c r="EB16" s="99">
        <f t="shared" si="20"/>
        <v>0</v>
      </c>
      <c r="EC16" s="99">
        <f t="shared" si="21"/>
        <v>1</v>
      </c>
      <c r="ED16" s="99">
        <f t="shared" si="22"/>
        <v>0</v>
      </c>
      <c r="EE16" s="105">
        <f>DH16*100/('кол-во часов'!B11*18)</f>
        <v>5.55555555555556</v>
      </c>
      <c r="EF16" s="105">
        <f>DI16*100/('кол-во часов'!C12*18)</f>
        <v>6.94444444444444</v>
      </c>
      <c r="EG16" s="105" t="e">
        <f>DJ16*100/('кол-во часов'!D13*17)</f>
        <v>#DIV/0!</v>
      </c>
      <c r="EH16" s="105" t="e">
        <f>DK16*100/('кол-во часов'!E13*18)</f>
        <v>#DIV/0!</v>
      </c>
      <c r="EI16" s="105" t="e">
        <f>DL16*100/('кол-во часов'!F13*18)</f>
        <v>#DIV/0!</v>
      </c>
      <c r="EJ16" s="105" t="e">
        <f>DM16*100/('кол-во часов'!G13*18)</f>
        <v>#DIV/0!</v>
      </c>
      <c r="EK16" s="105" t="e">
        <f>DN16*100/('кол-во часов'!H13*18)</f>
        <v>#DIV/0!</v>
      </c>
      <c r="EL16" s="105" t="e">
        <f>DO16*100/('кол-во часов'!I13*18)</f>
        <v>#DIV/0!</v>
      </c>
      <c r="EM16" s="105" t="e">
        <f>DP16*100/('кол-во часов'!J13*18)</f>
        <v>#DIV/0!</v>
      </c>
      <c r="EN16" s="105">
        <f>DQ16*100/('кол-во часов'!K12*18)</f>
        <v>6.94444444444444</v>
      </c>
      <c r="EO16" s="105" t="e">
        <f>DR16*100/('кол-во часов'!L13*18)</f>
        <v>#DIV/0!</v>
      </c>
      <c r="EP16" s="105" t="e">
        <f>DS16*100/('кол-во часов'!M13*18)</f>
        <v>#DIV/0!</v>
      </c>
      <c r="EQ16" s="105" t="e">
        <f>DT16*100/('кол-во часов'!N13*18)</f>
        <v>#DIV/0!</v>
      </c>
      <c r="ER16" s="105">
        <f>DU16*100/('кол-во часов'!O12*18)</f>
        <v>8.33333333333333</v>
      </c>
      <c r="ES16" s="105" t="e">
        <f>DV16*100/('кол-во часов'!P13*18)</f>
        <v>#DIV/0!</v>
      </c>
      <c r="ET16" s="105" t="e">
        <f>DW16*100/('кол-во часов'!Q13*18)</f>
        <v>#DIV/0!</v>
      </c>
      <c r="EU16" s="105">
        <f>DX16*100/('кол-во часов'!R12*18)</f>
        <v>5.55555555555556</v>
      </c>
      <c r="EV16" s="105">
        <f>DY16*100/('кол-во часов'!S12*18)</f>
        <v>0</v>
      </c>
      <c r="EW16" s="105">
        <f>DZ16*100/('кол-во часов'!T11*18)</f>
        <v>0</v>
      </c>
      <c r="EX16" s="105">
        <f>EA16*100/('кол-во часов'!U12*18)</f>
        <v>0</v>
      </c>
      <c r="EY16" s="105" t="e">
        <f>EB16*100/('кол-во часов'!V13*18)</f>
        <v>#DIV/0!</v>
      </c>
      <c r="EZ16" s="105">
        <f>EC16*100/('кол-во часов'!W12*18)</f>
        <v>5.55555555555556</v>
      </c>
      <c r="FA16" s="105">
        <f>ED16*100/('кол-во часов'!X12*18)</f>
        <v>0</v>
      </c>
    </row>
    <row r="17" ht="18" customHeight="1" spans="1:157">
      <c r="A17" s="25" t="s">
        <v>56</v>
      </c>
      <c r="B17" s="30" t="s">
        <v>24</v>
      </c>
      <c r="D17" s="38" t="s">
        <v>57</v>
      </c>
      <c r="E17" s="39"/>
      <c r="F17" s="39"/>
      <c r="G17" s="39"/>
      <c r="H17" s="39"/>
      <c r="I17" s="39"/>
      <c r="J17" s="39" t="s">
        <v>28</v>
      </c>
      <c r="K17" s="39" t="s">
        <v>17</v>
      </c>
      <c r="L17" s="39"/>
      <c r="M17" s="39"/>
      <c r="N17" s="39"/>
      <c r="O17" s="39"/>
      <c r="P17" s="39" t="s">
        <v>16</v>
      </c>
      <c r="Q17" s="39"/>
      <c r="R17" s="39"/>
      <c r="S17" s="39"/>
      <c r="T17" s="39"/>
      <c r="U17" s="39"/>
      <c r="V17" s="39" t="s">
        <v>24</v>
      </c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 t="s">
        <v>24</v>
      </c>
      <c r="AI17" s="39"/>
      <c r="AJ17" s="39"/>
      <c r="AK17" s="39"/>
      <c r="AL17" s="39"/>
      <c r="AM17" s="39"/>
      <c r="AN17" s="39"/>
      <c r="AO17" s="39" t="s">
        <v>17</v>
      </c>
      <c r="AP17" s="39"/>
      <c r="AQ17" s="39"/>
      <c r="AR17" s="39"/>
      <c r="AS17" s="39" t="s">
        <v>16</v>
      </c>
      <c r="AT17" s="39"/>
      <c r="AU17" s="39"/>
      <c r="AV17" s="39"/>
      <c r="AW17" s="39"/>
      <c r="AX17" s="39"/>
      <c r="AY17" s="39"/>
      <c r="AZ17" s="39"/>
      <c r="BA17" s="39" t="s">
        <v>17</v>
      </c>
      <c r="BB17" s="39"/>
      <c r="BC17" s="39"/>
      <c r="BD17" s="39" t="s">
        <v>24</v>
      </c>
      <c r="BE17" s="39" t="s">
        <v>28</v>
      </c>
      <c r="BF17" s="39"/>
      <c r="BG17" s="39"/>
      <c r="BH17" s="39"/>
      <c r="BI17" s="39"/>
      <c r="BJ17" s="39"/>
      <c r="BK17" s="39" t="s">
        <v>16</v>
      </c>
      <c r="BL17" s="39"/>
      <c r="BM17" s="39" t="s">
        <v>31</v>
      </c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 t="s">
        <v>24</v>
      </c>
      <c r="BZ17" s="39"/>
      <c r="CA17" s="39"/>
      <c r="CB17" s="39"/>
      <c r="CC17" s="39"/>
      <c r="CD17" s="39" t="s">
        <v>16</v>
      </c>
      <c r="CE17" s="39"/>
      <c r="CF17" s="39"/>
      <c r="CG17" s="39"/>
      <c r="CH17" s="39"/>
      <c r="CI17" s="39"/>
      <c r="CJ17" s="39" t="s">
        <v>17</v>
      </c>
      <c r="CK17" s="39"/>
      <c r="CL17" s="39"/>
      <c r="CM17" s="39"/>
      <c r="CN17" s="39"/>
      <c r="CO17" s="39"/>
      <c r="CP17" s="39"/>
      <c r="CQ17" s="39"/>
      <c r="CR17" s="39"/>
      <c r="CS17" s="39"/>
      <c r="CT17" s="39" t="s">
        <v>28</v>
      </c>
      <c r="CU17" s="39"/>
      <c r="CV17" s="39" t="s">
        <v>24</v>
      </c>
      <c r="CW17" s="39" t="s">
        <v>16</v>
      </c>
      <c r="CX17" s="39"/>
      <c r="CY17" s="39" t="s">
        <v>31</v>
      </c>
      <c r="CZ17" s="39"/>
      <c r="DA17" s="39"/>
      <c r="DB17" s="39" t="s">
        <v>17</v>
      </c>
      <c r="DC17" s="39" t="s">
        <v>36</v>
      </c>
      <c r="DD17" s="39"/>
      <c r="DE17" s="39"/>
      <c r="DF17" s="39"/>
      <c r="DG17" s="39"/>
      <c r="DH17" s="99">
        <f t="shared" si="0"/>
        <v>5</v>
      </c>
      <c r="DI17" s="101">
        <f t="shared" si="1"/>
        <v>5</v>
      </c>
      <c r="DJ17" s="99">
        <f t="shared" si="2"/>
        <v>0</v>
      </c>
      <c r="DK17" s="99">
        <f t="shared" si="3"/>
        <v>0</v>
      </c>
      <c r="DL17" s="99">
        <f t="shared" si="4"/>
        <v>0</v>
      </c>
      <c r="DM17" s="99">
        <f t="shared" si="5"/>
        <v>0</v>
      </c>
      <c r="DN17" s="99">
        <f t="shared" si="6"/>
        <v>0</v>
      </c>
      <c r="DO17" s="99">
        <f t="shared" si="7"/>
        <v>0</v>
      </c>
      <c r="DP17" s="99">
        <f t="shared" si="8"/>
        <v>0</v>
      </c>
      <c r="DQ17" s="99">
        <f t="shared" si="9"/>
        <v>5</v>
      </c>
      <c r="DR17" s="99">
        <f t="shared" si="10"/>
        <v>0</v>
      </c>
      <c r="DS17" s="99">
        <f t="shared" si="11"/>
        <v>0</v>
      </c>
      <c r="DT17" s="99">
        <f t="shared" si="12"/>
        <v>0</v>
      </c>
      <c r="DU17" s="99">
        <f t="shared" si="13"/>
        <v>3</v>
      </c>
      <c r="DV17" s="99">
        <f t="shared" si="14"/>
        <v>0</v>
      </c>
      <c r="DW17" s="99">
        <f t="shared" si="15"/>
        <v>0</v>
      </c>
      <c r="DX17" s="99">
        <f t="shared" si="16"/>
        <v>2</v>
      </c>
      <c r="DY17" s="99">
        <f t="shared" si="17"/>
        <v>0</v>
      </c>
      <c r="DZ17" s="99">
        <f t="shared" si="18"/>
        <v>0</v>
      </c>
      <c r="EA17" s="99">
        <f t="shared" si="19"/>
        <v>0</v>
      </c>
      <c r="EB17" s="99">
        <f t="shared" si="20"/>
        <v>0</v>
      </c>
      <c r="EC17" s="99">
        <f t="shared" si="21"/>
        <v>1</v>
      </c>
      <c r="ED17" s="99">
        <f t="shared" si="22"/>
        <v>0</v>
      </c>
      <c r="EE17" s="105">
        <f>DH17*100/('кол-во часов'!B11*18)</f>
        <v>5.55555555555556</v>
      </c>
      <c r="EF17" s="105">
        <f>DI17*100/('кол-во часов'!C12*18)</f>
        <v>6.94444444444444</v>
      </c>
      <c r="EG17" s="105" t="e">
        <f>DJ17*100/('кол-во часов'!D14*17)</f>
        <v>#DIV/0!</v>
      </c>
      <c r="EH17" s="105" t="e">
        <f>DK17*100/('кол-во часов'!E14*18)</f>
        <v>#DIV/0!</v>
      </c>
      <c r="EI17" s="105" t="e">
        <f>DL17*100/('кол-во часов'!F14*18)</f>
        <v>#DIV/0!</v>
      </c>
      <c r="EJ17" s="105" t="e">
        <f>DM17*100/('кол-во часов'!G14*18)</f>
        <v>#DIV/0!</v>
      </c>
      <c r="EK17" s="105" t="e">
        <f>DN17*100/('кол-во часов'!H14*18)</f>
        <v>#DIV/0!</v>
      </c>
      <c r="EL17" s="105" t="e">
        <f>DO17*100/('кол-во часов'!I14*18)</f>
        <v>#DIV/0!</v>
      </c>
      <c r="EM17" s="105" t="e">
        <f>DP17*100/('кол-во часов'!J14*18)</f>
        <v>#DIV/0!</v>
      </c>
      <c r="EN17" s="105">
        <f>DQ17*100/('кол-во часов'!K12*18)</f>
        <v>6.94444444444444</v>
      </c>
      <c r="EO17" s="105" t="e">
        <f>DR17*100/('кол-во часов'!L14*18)</f>
        <v>#DIV/0!</v>
      </c>
      <c r="EP17" s="105" t="e">
        <f>DS17*100/('кол-во часов'!M14*18)</f>
        <v>#DIV/0!</v>
      </c>
      <c r="EQ17" s="105" t="e">
        <f>DT17*100/('кол-во часов'!N14*18)</f>
        <v>#DIV/0!</v>
      </c>
      <c r="ER17" s="105">
        <f>DU17*100/('кол-во часов'!O12*18)</f>
        <v>8.33333333333333</v>
      </c>
      <c r="ES17" s="105" t="e">
        <f>DV17*100/('кол-во часов'!P14*18)</f>
        <v>#DIV/0!</v>
      </c>
      <c r="ET17" s="105" t="e">
        <f>DW17*100/('кол-во часов'!Q14*18)</f>
        <v>#DIV/0!</v>
      </c>
      <c r="EU17" s="105">
        <f>DX17*100/('кол-во часов'!R12*18)</f>
        <v>5.55555555555556</v>
      </c>
      <c r="EV17" s="105">
        <f>DY17*100/('кол-во часов'!S12*18)</f>
        <v>0</v>
      </c>
      <c r="EW17" s="105">
        <f>DZ17*100/('кол-во часов'!T11*18)</f>
        <v>0</v>
      </c>
      <c r="EX17" s="105">
        <f>EA17*100/('кол-во часов'!U12*18)</f>
        <v>0</v>
      </c>
      <c r="EY17" s="105" t="e">
        <f>EB17*100/('кол-во часов'!V14*18)</f>
        <v>#DIV/0!</v>
      </c>
      <c r="EZ17" s="105">
        <f>EC17*100/('кол-во часов'!W12*18)</f>
        <v>5.55555555555556</v>
      </c>
      <c r="FA17" s="105">
        <f>ED17*100/('кол-во часов'!X12*18)</f>
        <v>0</v>
      </c>
    </row>
    <row r="18" ht="18" customHeight="1" spans="1:157">
      <c r="A18" s="25" t="s">
        <v>58</v>
      </c>
      <c r="B18" s="30" t="s">
        <v>17</v>
      </c>
      <c r="D18" s="41" t="s">
        <v>59</v>
      </c>
      <c r="E18" s="42"/>
      <c r="F18" s="42"/>
      <c r="G18" s="42"/>
      <c r="H18" s="42"/>
      <c r="I18" s="42"/>
      <c r="J18" s="42" t="s">
        <v>24</v>
      </c>
      <c r="K18" s="42" t="s">
        <v>17</v>
      </c>
      <c r="L18" s="42"/>
      <c r="M18" s="42"/>
      <c r="N18" s="42"/>
      <c r="O18" s="42"/>
      <c r="P18" s="42" t="s">
        <v>16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82"/>
      <c r="AM18" s="42" t="s">
        <v>16</v>
      </c>
      <c r="AN18" s="42"/>
      <c r="AO18" s="42" t="s">
        <v>17</v>
      </c>
      <c r="AP18" s="42"/>
      <c r="AQ18" s="42"/>
      <c r="AR18" s="83" t="s">
        <v>24</v>
      </c>
      <c r="AS18" s="42" t="s">
        <v>16</v>
      </c>
      <c r="AT18" s="42"/>
      <c r="AU18" s="42"/>
      <c r="AV18" s="42"/>
      <c r="AW18" s="42"/>
      <c r="AX18" s="42"/>
      <c r="AY18" s="42"/>
      <c r="AZ18" s="42"/>
      <c r="BA18" s="42" t="s">
        <v>17</v>
      </c>
      <c r="BB18" s="42"/>
      <c r="BC18" s="42"/>
      <c r="BD18" s="42"/>
      <c r="BE18" s="42"/>
      <c r="BF18" s="42"/>
      <c r="BG18" s="42" t="s">
        <v>28</v>
      </c>
      <c r="BH18" s="42"/>
      <c r="BI18" s="42"/>
      <c r="BJ18" s="42"/>
      <c r="BK18" s="42" t="s">
        <v>16</v>
      </c>
      <c r="BL18" s="42"/>
      <c r="BM18" s="42" t="s">
        <v>31</v>
      </c>
      <c r="BN18" s="42"/>
      <c r="BO18" s="42"/>
      <c r="BP18" s="42"/>
      <c r="BQ18" s="42"/>
      <c r="BR18" s="42"/>
      <c r="BS18" s="42"/>
      <c r="BT18" s="42"/>
      <c r="BU18" s="42"/>
      <c r="BV18" s="42"/>
      <c r="BW18" s="42" t="s">
        <v>17</v>
      </c>
      <c r="BX18" s="42"/>
      <c r="BY18" s="42"/>
      <c r="BZ18" s="42"/>
      <c r="CA18" s="42"/>
      <c r="CB18" s="42"/>
      <c r="CC18" s="42"/>
      <c r="CD18" s="42"/>
      <c r="CE18" s="42"/>
      <c r="CF18" s="89" t="s">
        <v>60</v>
      </c>
      <c r="CG18" s="42"/>
      <c r="CH18" s="42"/>
      <c r="CI18" s="42"/>
      <c r="CJ18" s="42" t="s">
        <v>24</v>
      </c>
      <c r="CK18" s="42"/>
      <c r="CL18" s="89" t="s">
        <v>17</v>
      </c>
      <c r="CM18" s="42"/>
      <c r="CN18" s="42"/>
      <c r="CO18" s="42"/>
      <c r="CP18" s="42"/>
      <c r="CQ18" s="42"/>
      <c r="CR18" s="42"/>
      <c r="CS18" s="42" t="s">
        <v>31</v>
      </c>
      <c r="CT18" s="42"/>
      <c r="CU18" s="42"/>
      <c r="CV18" s="42"/>
      <c r="CW18" s="42"/>
      <c r="CX18" s="89" t="s">
        <v>16</v>
      </c>
      <c r="CY18" s="42"/>
      <c r="CZ18" s="42"/>
      <c r="DA18" s="42"/>
      <c r="DB18" s="42" t="s">
        <v>17</v>
      </c>
      <c r="DC18" s="42" t="s">
        <v>24</v>
      </c>
      <c r="DD18" s="42" t="s">
        <v>36</v>
      </c>
      <c r="DE18" s="42"/>
      <c r="DF18" s="42" t="s">
        <v>28</v>
      </c>
      <c r="DG18" s="42"/>
      <c r="DH18" s="99">
        <f t="shared" si="0"/>
        <v>5</v>
      </c>
      <c r="DI18" s="101">
        <f t="shared" si="1"/>
        <v>6</v>
      </c>
      <c r="DJ18" s="99">
        <f t="shared" si="2"/>
        <v>0</v>
      </c>
      <c r="DK18" s="99">
        <f t="shared" si="3"/>
        <v>0</v>
      </c>
      <c r="DL18" s="99">
        <f t="shared" si="4"/>
        <v>0</v>
      </c>
      <c r="DM18" s="99">
        <f t="shared" si="5"/>
        <v>0</v>
      </c>
      <c r="DN18" s="99">
        <f t="shared" si="6"/>
        <v>0</v>
      </c>
      <c r="DO18" s="99">
        <f t="shared" si="7"/>
        <v>0</v>
      </c>
      <c r="DP18" s="99">
        <f t="shared" si="8"/>
        <v>0</v>
      </c>
      <c r="DQ18" s="99">
        <f t="shared" si="9"/>
        <v>4</v>
      </c>
      <c r="DR18" s="99">
        <f t="shared" si="10"/>
        <v>0</v>
      </c>
      <c r="DS18" s="99">
        <f t="shared" si="11"/>
        <v>0</v>
      </c>
      <c r="DT18" s="99">
        <f t="shared" si="12"/>
        <v>0</v>
      </c>
      <c r="DU18" s="99">
        <f t="shared" si="13"/>
        <v>2</v>
      </c>
      <c r="DV18" s="99">
        <f t="shared" si="14"/>
        <v>0</v>
      </c>
      <c r="DW18" s="99">
        <f t="shared" si="15"/>
        <v>0</v>
      </c>
      <c r="DX18" s="99">
        <f t="shared" si="16"/>
        <v>2</v>
      </c>
      <c r="DY18" s="99">
        <f t="shared" si="17"/>
        <v>0</v>
      </c>
      <c r="DZ18" s="99">
        <f t="shared" si="18"/>
        <v>0</v>
      </c>
      <c r="EA18" s="99">
        <f t="shared" si="19"/>
        <v>0</v>
      </c>
      <c r="EB18" s="99">
        <f t="shared" si="20"/>
        <v>0</v>
      </c>
      <c r="EC18" s="99">
        <f t="shared" si="21"/>
        <v>1</v>
      </c>
      <c r="ED18" s="99">
        <f t="shared" si="22"/>
        <v>0</v>
      </c>
      <c r="EE18" s="105">
        <f>DH18*100/('кол-во часов'!B15*18)</f>
        <v>5.55555555555556</v>
      </c>
      <c r="EF18" s="105">
        <f>DI18*100/('кол-во часов'!C15*18)</f>
        <v>8.33333333333333</v>
      </c>
      <c r="EG18" s="105" t="e">
        <f>DJ18*100/('кол-во часов'!D15*17)</f>
        <v>#DIV/0!</v>
      </c>
      <c r="EH18" s="105" t="e">
        <f>DK18*100/('кол-во часов'!E15*18)</f>
        <v>#DIV/0!</v>
      </c>
      <c r="EI18" s="105" t="e">
        <f>DL18*100/('кол-во часов'!F15*18)</f>
        <v>#DIV/0!</v>
      </c>
      <c r="EJ18" s="105" t="e">
        <f>DM18*100/('кол-во часов'!G15*18)</f>
        <v>#DIV/0!</v>
      </c>
      <c r="EK18" s="105" t="e">
        <f>DN18*100/('кол-во часов'!H15*18)</f>
        <v>#DIV/0!</v>
      </c>
      <c r="EL18" s="105" t="e">
        <f>DO18*100/('кол-во часов'!I15*18)</f>
        <v>#DIV/0!</v>
      </c>
      <c r="EM18" s="105" t="e">
        <f>DP18*100/('кол-во часов'!J15*18)</f>
        <v>#DIV/0!</v>
      </c>
      <c r="EN18" s="105">
        <f>DQ18*100/('кол-во часов'!K15*18)</f>
        <v>5.55555555555556</v>
      </c>
      <c r="EO18" s="105" t="e">
        <f>DR18*100/('кол-во часов'!L15*18)</f>
        <v>#DIV/0!</v>
      </c>
      <c r="EP18" s="105" t="e">
        <f>DS18*100/('кол-во часов'!M15*18)</f>
        <v>#DIV/0!</v>
      </c>
      <c r="EQ18" s="105" t="e">
        <f>DT18*100/('кол-во часов'!N15*18)</f>
        <v>#DIV/0!</v>
      </c>
      <c r="ER18" s="105">
        <f>DU18*100/('кол-во часов'!O15*18)</f>
        <v>5.55555555555556</v>
      </c>
      <c r="ES18" s="105" t="e">
        <f>DV18*100/('кол-во часов'!P15*18)</f>
        <v>#DIV/0!</v>
      </c>
      <c r="ET18" s="105" t="e">
        <f>DW18*100/('кол-во часов'!Q15*18)</f>
        <v>#DIV/0!</v>
      </c>
      <c r="EU18" s="105">
        <f>DX18*100/('кол-во часов'!R15*18)</f>
        <v>5.55555555555556</v>
      </c>
      <c r="EV18" s="105">
        <f>DY18*100/('кол-во часов'!S15*18)</f>
        <v>0</v>
      </c>
      <c r="EW18" s="105" t="e">
        <f>DZ18*100/('кол-во часов'!T15*18)</f>
        <v>#DIV/0!</v>
      </c>
      <c r="EX18" s="105">
        <f>EA18*100/('кол-во часов'!U15*18)</f>
        <v>0</v>
      </c>
      <c r="EY18" s="105" t="e">
        <f>EB18*100/('кол-во часов'!V15*18)</f>
        <v>#DIV/0!</v>
      </c>
      <c r="EZ18" s="105">
        <f>EC18*100/('кол-во часов'!W15*18)</f>
        <v>5.55555555555556</v>
      </c>
      <c r="FA18" s="105">
        <f>ED18*100/('кол-во часов'!X15*18)</f>
        <v>0</v>
      </c>
    </row>
    <row r="19" ht="18" customHeight="1" spans="1:157">
      <c r="A19" s="25" t="s">
        <v>61</v>
      </c>
      <c r="B19" s="30" t="s">
        <v>34</v>
      </c>
      <c r="C19" s="40"/>
      <c r="D19" s="41" t="s">
        <v>62</v>
      </c>
      <c r="E19" s="42"/>
      <c r="F19" s="42"/>
      <c r="G19" s="42"/>
      <c r="H19" s="42"/>
      <c r="I19" s="42"/>
      <c r="J19" s="42" t="s">
        <v>24</v>
      </c>
      <c r="K19" s="42" t="s">
        <v>17</v>
      </c>
      <c r="L19" s="42"/>
      <c r="M19" s="42"/>
      <c r="N19" s="42"/>
      <c r="O19" s="42"/>
      <c r="P19" s="42" t="s">
        <v>16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82"/>
      <c r="AM19" s="42" t="s">
        <v>16</v>
      </c>
      <c r="AN19" s="42"/>
      <c r="AO19" s="42" t="s">
        <v>17</v>
      </c>
      <c r="AP19" s="42"/>
      <c r="AQ19" s="42"/>
      <c r="AR19" s="42" t="s">
        <v>24</v>
      </c>
      <c r="AS19" s="42" t="s">
        <v>16</v>
      </c>
      <c r="AT19" s="42"/>
      <c r="AU19" s="42"/>
      <c r="AV19" s="42"/>
      <c r="AW19" s="42"/>
      <c r="AX19" s="42"/>
      <c r="AY19" s="42"/>
      <c r="AZ19" s="42"/>
      <c r="BA19" s="42" t="s">
        <v>17</v>
      </c>
      <c r="BB19" s="42"/>
      <c r="BC19" s="42"/>
      <c r="BD19" s="42"/>
      <c r="BE19" s="42"/>
      <c r="BF19" s="42"/>
      <c r="BG19" s="42" t="s">
        <v>28</v>
      </c>
      <c r="BH19" s="42"/>
      <c r="BI19" s="42"/>
      <c r="BJ19" s="42"/>
      <c r="BK19" s="42" t="s">
        <v>16</v>
      </c>
      <c r="BL19" s="42"/>
      <c r="BM19" s="42" t="s">
        <v>31</v>
      </c>
      <c r="BN19" s="42"/>
      <c r="BO19" s="42"/>
      <c r="BP19" s="42"/>
      <c r="BQ19" s="42"/>
      <c r="BR19" s="42"/>
      <c r="BS19" s="42"/>
      <c r="BT19" s="42"/>
      <c r="BU19" s="42"/>
      <c r="BV19" s="42"/>
      <c r="BW19" s="42" t="s">
        <v>17</v>
      </c>
      <c r="BX19" s="42"/>
      <c r="BY19" s="42"/>
      <c r="BZ19" s="42"/>
      <c r="CA19" s="42"/>
      <c r="CB19" s="42"/>
      <c r="CC19" s="42"/>
      <c r="CD19" s="42"/>
      <c r="CE19" s="42"/>
      <c r="CF19" s="89" t="s">
        <v>60</v>
      </c>
      <c r="CG19" s="42"/>
      <c r="CH19" s="42"/>
      <c r="CI19" s="42"/>
      <c r="CJ19" s="42" t="s">
        <v>24</v>
      </c>
      <c r="CK19" s="42"/>
      <c r="CL19" s="89" t="s">
        <v>17</v>
      </c>
      <c r="CM19" s="42"/>
      <c r="CN19" s="42"/>
      <c r="CO19" s="42"/>
      <c r="CP19" s="42"/>
      <c r="CQ19" s="42"/>
      <c r="CR19" s="42"/>
      <c r="CS19" s="42" t="s">
        <v>31</v>
      </c>
      <c r="CT19" s="42"/>
      <c r="CU19" s="42"/>
      <c r="CV19" s="42"/>
      <c r="CW19" s="42"/>
      <c r="CX19" s="89" t="s">
        <v>16</v>
      </c>
      <c r="CY19" s="42"/>
      <c r="CZ19" s="42"/>
      <c r="DA19" s="42"/>
      <c r="DB19" s="42" t="s">
        <v>17</v>
      </c>
      <c r="DC19" s="42" t="s">
        <v>24</v>
      </c>
      <c r="DD19" s="42" t="s">
        <v>36</v>
      </c>
      <c r="DE19" s="42"/>
      <c r="DF19" s="42" t="s">
        <v>28</v>
      </c>
      <c r="DG19" s="42"/>
      <c r="DH19" s="99">
        <f t="shared" si="0"/>
        <v>5</v>
      </c>
      <c r="DI19" s="101">
        <f t="shared" si="1"/>
        <v>6</v>
      </c>
      <c r="DJ19" s="99">
        <f t="shared" si="2"/>
        <v>0</v>
      </c>
      <c r="DK19" s="99">
        <f t="shared" si="3"/>
        <v>0</v>
      </c>
      <c r="DL19" s="99">
        <f t="shared" si="4"/>
        <v>0</v>
      </c>
      <c r="DM19" s="99">
        <f t="shared" si="5"/>
        <v>0</v>
      </c>
      <c r="DN19" s="99">
        <f t="shared" si="6"/>
        <v>0</v>
      </c>
      <c r="DO19" s="99">
        <f t="shared" si="7"/>
        <v>0</v>
      </c>
      <c r="DP19" s="99">
        <f t="shared" si="8"/>
        <v>0</v>
      </c>
      <c r="DQ19" s="99">
        <f t="shared" si="9"/>
        <v>4</v>
      </c>
      <c r="DR19" s="99">
        <f t="shared" si="10"/>
        <v>0</v>
      </c>
      <c r="DS19" s="99">
        <f t="shared" si="11"/>
        <v>0</v>
      </c>
      <c r="DT19" s="99">
        <f t="shared" si="12"/>
        <v>0</v>
      </c>
      <c r="DU19" s="99">
        <f t="shared" si="13"/>
        <v>2</v>
      </c>
      <c r="DV19" s="99">
        <f t="shared" si="14"/>
        <v>0</v>
      </c>
      <c r="DW19" s="99">
        <f t="shared" si="15"/>
        <v>0</v>
      </c>
      <c r="DX19" s="99">
        <f t="shared" si="16"/>
        <v>2</v>
      </c>
      <c r="DY19" s="99">
        <f t="shared" si="17"/>
        <v>0</v>
      </c>
      <c r="DZ19" s="99">
        <f t="shared" si="18"/>
        <v>0</v>
      </c>
      <c r="EA19" s="99">
        <f t="shared" si="19"/>
        <v>0</v>
      </c>
      <c r="EB19" s="99">
        <f t="shared" si="20"/>
        <v>0</v>
      </c>
      <c r="EC19" s="99">
        <f t="shared" si="21"/>
        <v>1</v>
      </c>
      <c r="ED19" s="99">
        <f t="shared" si="22"/>
        <v>0</v>
      </c>
      <c r="EE19" s="105">
        <f>DH19*100/('кол-во часов'!B16*18)</f>
        <v>5.55555555555556</v>
      </c>
      <c r="EF19" s="105">
        <f>DI19*100/('кол-во часов'!C16*18)</f>
        <v>8.33333333333333</v>
      </c>
      <c r="EG19" s="105" t="e">
        <f>DJ19*100/('кол-во часов'!D16*17)</f>
        <v>#DIV/0!</v>
      </c>
      <c r="EH19" s="105" t="e">
        <f>DK19*100/('кол-во часов'!E16*18)</f>
        <v>#DIV/0!</v>
      </c>
      <c r="EI19" s="105" t="e">
        <f>DL19*100/('кол-во часов'!F16*18)</f>
        <v>#DIV/0!</v>
      </c>
      <c r="EJ19" s="105" t="e">
        <f>DM19*100/('кол-во часов'!G16*18)</f>
        <v>#DIV/0!</v>
      </c>
      <c r="EK19" s="105" t="e">
        <f>DN19*100/('кол-во часов'!H16*18)</f>
        <v>#DIV/0!</v>
      </c>
      <c r="EL19" s="105" t="e">
        <f>DO19*100/('кол-во часов'!I16*18)</f>
        <v>#DIV/0!</v>
      </c>
      <c r="EM19" s="105" t="e">
        <f>DP19*100/('кол-во часов'!J16*18)</f>
        <v>#DIV/0!</v>
      </c>
      <c r="EN19" s="105">
        <f>DQ19*100/('кол-во часов'!K16*18)</f>
        <v>5.55555555555556</v>
      </c>
      <c r="EO19" s="105" t="e">
        <f>DR19*100/('кол-во часов'!L16*18)</f>
        <v>#DIV/0!</v>
      </c>
      <c r="EP19" s="105" t="e">
        <f>DS19*100/('кол-во часов'!M16*18)</f>
        <v>#DIV/0!</v>
      </c>
      <c r="EQ19" s="105" t="e">
        <f>DT19*100/('кол-во часов'!N16*18)</f>
        <v>#DIV/0!</v>
      </c>
      <c r="ER19" s="105">
        <f>DU19*100/('кол-во часов'!O16*18)</f>
        <v>5.55555555555556</v>
      </c>
      <c r="ES19" s="105" t="e">
        <f>DV19*100/('кол-во часов'!P16*18)</f>
        <v>#DIV/0!</v>
      </c>
      <c r="ET19" s="105" t="e">
        <f>DW19*100/('кол-во часов'!Q16*18)</f>
        <v>#DIV/0!</v>
      </c>
      <c r="EU19" s="105">
        <f>DX19*100/('кол-во часов'!R16*18)</f>
        <v>5.55555555555556</v>
      </c>
      <c r="EV19" s="105">
        <f>DY19*100/('кол-во часов'!S16*18)</f>
        <v>0</v>
      </c>
      <c r="EW19" s="105" t="e">
        <f>DZ19*100/('кол-во часов'!T16*18)</f>
        <v>#DIV/0!</v>
      </c>
      <c r="EX19" s="105">
        <f>EA19*100/('кол-во часов'!U16*18)</f>
        <v>0</v>
      </c>
      <c r="EY19" s="105" t="e">
        <f>EB19*100/('кол-во часов'!V16*18)</f>
        <v>#DIV/0!</v>
      </c>
      <c r="EZ19" s="105">
        <f>EC19*100/('кол-во часов'!W16*18)</f>
        <v>5.55555555555556</v>
      </c>
      <c r="FA19" s="105">
        <f>ED19*100/('кол-во часов'!X16*18)</f>
        <v>0</v>
      </c>
    </row>
    <row r="20" ht="18" customHeight="1" spans="1:157">
      <c r="A20" s="25" t="s">
        <v>63</v>
      </c>
      <c r="B20" s="30" t="s">
        <v>29</v>
      </c>
      <c r="D20" s="41" t="s">
        <v>64</v>
      </c>
      <c r="E20" s="42"/>
      <c r="F20" s="42"/>
      <c r="G20" s="42"/>
      <c r="H20" s="42"/>
      <c r="I20" s="42"/>
      <c r="J20" s="42" t="s">
        <v>24</v>
      </c>
      <c r="K20" s="42" t="s">
        <v>17</v>
      </c>
      <c r="L20" s="42"/>
      <c r="M20" s="42"/>
      <c r="N20" s="42"/>
      <c r="O20" s="42"/>
      <c r="P20" s="42" t="s">
        <v>16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82"/>
      <c r="AM20" s="42" t="s">
        <v>16</v>
      </c>
      <c r="AN20" s="42"/>
      <c r="AO20" s="42" t="s">
        <v>17</v>
      </c>
      <c r="AP20" s="42"/>
      <c r="AQ20" s="42"/>
      <c r="AR20" s="42" t="s">
        <v>24</v>
      </c>
      <c r="AS20" s="42" t="s">
        <v>16</v>
      </c>
      <c r="AT20" s="42"/>
      <c r="AU20" s="42"/>
      <c r="AV20" s="42"/>
      <c r="AW20" s="42"/>
      <c r="AX20" s="42"/>
      <c r="AY20" s="42"/>
      <c r="AZ20" s="42"/>
      <c r="BA20" s="42" t="s">
        <v>17</v>
      </c>
      <c r="BB20" s="42"/>
      <c r="BC20" s="42"/>
      <c r="BD20" s="42"/>
      <c r="BE20" s="42"/>
      <c r="BF20" s="42" t="s">
        <v>28</v>
      </c>
      <c r="BG20" s="42"/>
      <c r="BH20" s="42"/>
      <c r="BI20" s="42"/>
      <c r="BJ20" s="42"/>
      <c r="BK20" s="42" t="s">
        <v>16</v>
      </c>
      <c r="BL20" s="42"/>
      <c r="BM20" s="42" t="s">
        <v>31</v>
      </c>
      <c r="BN20" s="42"/>
      <c r="BO20" s="42"/>
      <c r="BP20" s="42"/>
      <c r="BQ20" s="42"/>
      <c r="BR20" s="42"/>
      <c r="BS20" s="42"/>
      <c r="BT20" s="42"/>
      <c r="BU20" s="42"/>
      <c r="BV20" s="42"/>
      <c r="BW20" s="42" t="s">
        <v>17</v>
      </c>
      <c r="BX20" s="42"/>
      <c r="BY20" s="42"/>
      <c r="BZ20" s="42"/>
      <c r="CA20" s="42"/>
      <c r="CB20" s="42"/>
      <c r="CC20" s="42"/>
      <c r="CD20" s="42"/>
      <c r="CE20" s="42"/>
      <c r="CF20" s="89" t="s">
        <v>60</v>
      </c>
      <c r="CG20" s="42"/>
      <c r="CH20" s="42"/>
      <c r="CI20" s="42"/>
      <c r="CJ20" s="42" t="s">
        <v>24</v>
      </c>
      <c r="CK20" s="42"/>
      <c r="CL20" s="89" t="s">
        <v>17</v>
      </c>
      <c r="CM20" s="42"/>
      <c r="CN20" s="42"/>
      <c r="CO20" s="42"/>
      <c r="CP20" s="42"/>
      <c r="CQ20" s="42"/>
      <c r="CR20" s="42"/>
      <c r="CS20" s="42" t="s">
        <v>31</v>
      </c>
      <c r="CT20" s="42"/>
      <c r="CU20" s="42"/>
      <c r="CV20" s="42"/>
      <c r="CW20" s="42"/>
      <c r="CX20" s="89" t="s">
        <v>16</v>
      </c>
      <c r="CY20" s="42"/>
      <c r="CZ20" s="42"/>
      <c r="DA20" s="42"/>
      <c r="DB20" s="42" t="s">
        <v>17</v>
      </c>
      <c r="DC20" s="42" t="s">
        <v>24</v>
      </c>
      <c r="DD20" s="42"/>
      <c r="DE20" s="42" t="s">
        <v>28</v>
      </c>
      <c r="DF20" s="42" t="s">
        <v>36</v>
      </c>
      <c r="DG20" s="42"/>
      <c r="DH20" s="99">
        <f t="shared" si="0"/>
        <v>5</v>
      </c>
      <c r="DI20" s="101">
        <f t="shared" si="1"/>
        <v>6</v>
      </c>
      <c r="DJ20" s="99">
        <f t="shared" si="2"/>
        <v>0</v>
      </c>
      <c r="DK20" s="99">
        <f t="shared" si="3"/>
        <v>0</v>
      </c>
      <c r="DL20" s="99">
        <f t="shared" si="4"/>
        <v>0</v>
      </c>
      <c r="DM20" s="99">
        <f t="shared" si="5"/>
        <v>0</v>
      </c>
      <c r="DN20" s="99">
        <f t="shared" si="6"/>
        <v>0</v>
      </c>
      <c r="DO20" s="99">
        <f t="shared" si="7"/>
        <v>0</v>
      </c>
      <c r="DP20" s="99">
        <f t="shared" si="8"/>
        <v>0</v>
      </c>
      <c r="DQ20" s="99">
        <f t="shared" si="9"/>
        <v>4</v>
      </c>
      <c r="DR20" s="99">
        <f t="shared" si="10"/>
        <v>0</v>
      </c>
      <c r="DS20" s="99">
        <f t="shared" si="11"/>
        <v>0</v>
      </c>
      <c r="DT20" s="99">
        <f t="shared" si="12"/>
        <v>0</v>
      </c>
      <c r="DU20" s="99">
        <f t="shared" si="13"/>
        <v>2</v>
      </c>
      <c r="DV20" s="99">
        <f t="shared" si="14"/>
        <v>0</v>
      </c>
      <c r="DW20" s="99">
        <f t="shared" si="15"/>
        <v>0</v>
      </c>
      <c r="DX20" s="99">
        <f t="shared" si="16"/>
        <v>2</v>
      </c>
      <c r="DY20" s="99">
        <f t="shared" si="17"/>
        <v>0</v>
      </c>
      <c r="DZ20" s="99">
        <f t="shared" si="18"/>
        <v>0</v>
      </c>
      <c r="EA20" s="99">
        <f t="shared" si="19"/>
        <v>0</v>
      </c>
      <c r="EB20" s="99">
        <f t="shared" si="20"/>
        <v>0</v>
      </c>
      <c r="EC20" s="99">
        <f t="shared" si="21"/>
        <v>1</v>
      </c>
      <c r="ED20" s="99">
        <f t="shared" si="22"/>
        <v>0</v>
      </c>
      <c r="EE20" s="105">
        <f>DH20*100/('кол-во часов'!B17*18)</f>
        <v>5.55555555555556</v>
      </c>
      <c r="EF20" s="105">
        <f>DI20*100/('кол-во часов'!C17*18)</f>
        <v>8.33333333333333</v>
      </c>
      <c r="EG20" s="105" t="e">
        <f>DJ20*100/('кол-во часов'!D17*17)</f>
        <v>#DIV/0!</v>
      </c>
      <c r="EH20" s="105" t="e">
        <f>DK20*100/('кол-во часов'!E17*18)</f>
        <v>#DIV/0!</v>
      </c>
      <c r="EI20" s="105" t="e">
        <f>DL20*100/('кол-во часов'!F17*18)</f>
        <v>#DIV/0!</v>
      </c>
      <c r="EJ20" s="105" t="e">
        <f>DM20*100/('кол-во часов'!G17*18)</f>
        <v>#DIV/0!</v>
      </c>
      <c r="EK20" s="105" t="e">
        <f>DN20*100/('кол-во часов'!H17*18)</f>
        <v>#DIV/0!</v>
      </c>
      <c r="EL20" s="105" t="e">
        <f>DO20*100/('кол-во часов'!I17*18)</f>
        <v>#DIV/0!</v>
      </c>
      <c r="EM20" s="105" t="e">
        <f>DP20*100/('кол-во часов'!J17*18)</f>
        <v>#DIV/0!</v>
      </c>
      <c r="EN20" s="105">
        <f>DQ20*100/('кол-во часов'!K17*18)</f>
        <v>5.55555555555556</v>
      </c>
      <c r="EO20" s="105" t="e">
        <f>DR20*100/('кол-во часов'!L17*18)</f>
        <v>#DIV/0!</v>
      </c>
      <c r="EP20" s="105" t="e">
        <f>DS20*100/('кол-во часов'!M17*18)</f>
        <v>#DIV/0!</v>
      </c>
      <c r="EQ20" s="105" t="e">
        <f>DT20*100/('кол-во часов'!N17*18)</f>
        <v>#DIV/0!</v>
      </c>
      <c r="ER20" s="105">
        <f>DU20*100/('кол-во часов'!O17*18)</f>
        <v>5.55555555555556</v>
      </c>
      <c r="ES20" s="105" t="e">
        <f>DV20*100/('кол-во часов'!P17*18)</f>
        <v>#DIV/0!</v>
      </c>
      <c r="ET20" s="105" t="e">
        <f>DW20*100/('кол-во часов'!Q17*18)</f>
        <v>#DIV/0!</v>
      </c>
      <c r="EU20" s="105">
        <f>DX20*100/('кол-во часов'!R17*18)</f>
        <v>5.55555555555556</v>
      </c>
      <c r="EV20" s="105">
        <f>DY20*100/('кол-во часов'!S17*18)</f>
        <v>0</v>
      </c>
      <c r="EW20" s="105" t="e">
        <f>DZ20*100/('кол-во часов'!T17*18)</f>
        <v>#DIV/0!</v>
      </c>
      <c r="EX20" s="105">
        <f>EA20*100/('кол-во часов'!U17*18)</f>
        <v>0</v>
      </c>
      <c r="EY20" s="105" t="e">
        <f>EB20*100/('кол-во часов'!V17*18)</f>
        <v>#DIV/0!</v>
      </c>
      <c r="EZ20" s="105">
        <f>EC20*100/('кол-во часов'!W17*18)</f>
        <v>5.55555555555556</v>
      </c>
      <c r="FA20" s="105">
        <f>ED20*100/('кол-во часов'!X17*18)</f>
        <v>0</v>
      </c>
    </row>
    <row r="21" ht="18" customHeight="1" spans="1:157">
      <c r="A21" s="25" t="s">
        <v>65</v>
      </c>
      <c r="B21" s="30" t="s">
        <v>35</v>
      </c>
      <c r="D21" s="41" t="s">
        <v>66</v>
      </c>
      <c r="E21" s="42"/>
      <c r="F21" s="42"/>
      <c r="G21" s="42"/>
      <c r="H21" s="42"/>
      <c r="I21" s="42"/>
      <c r="J21" s="42" t="s">
        <v>24</v>
      </c>
      <c r="K21" s="42" t="s">
        <v>17</v>
      </c>
      <c r="L21" s="42"/>
      <c r="M21" s="42"/>
      <c r="N21" s="42"/>
      <c r="O21" s="42"/>
      <c r="P21" s="42" t="s">
        <v>16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82"/>
      <c r="AM21" s="42" t="s">
        <v>16</v>
      </c>
      <c r="AN21" s="42"/>
      <c r="AO21" s="42" t="s">
        <v>17</v>
      </c>
      <c r="AP21" s="42"/>
      <c r="AQ21" s="42"/>
      <c r="AR21" s="42" t="s">
        <v>24</v>
      </c>
      <c r="AS21" s="42" t="s">
        <v>16</v>
      </c>
      <c r="AT21" s="42"/>
      <c r="AU21" s="42"/>
      <c r="AV21" s="42"/>
      <c r="AW21" s="42"/>
      <c r="AX21" s="42"/>
      <c r="AY21" s="42"/>
      <c r="AZ21" s="42"/>
      <c r="BA21" s="42" t="s">
        <v>17</v>
      </c>
      <c r="BB21" s="42"/>
      <c r="BC21" s="42"/>
      <c r="BD21" s="42"/>
      <c r="BE21" s="42"/>
      <c r="BF21" s="42"/>
      <c r="BG21" s="42" t="s">
        <v>28</v>
      </c>
      <c r="BH21" s="42"/>
      <c r="BI21" s="42"/>
      <c r="BJ21" s="42"/>
      <c r="BK21" s="42" t="s">
        <v>16</v>
      </c>
      <c r="BL21" s="42"/>
      <c r="BM21" s="42" t="s">
        <v>31</v>
      </c>
      <c r="BN21" s="42"/>
      <c r="BO21" s="42"/>
      <c r="BP21" s="42"/>
      <c r="BQ21" s="42"/>
      <c r="BR21" s="42"/>
      <c r="BS21" s="42"/>
      <c r="BT21" s="42"/>
      <c r="BU21" s="42"/>
      <c r="BV21" s="42"/>
      <c r="BW21" s="42" t="s">
        <v>17</v>
      </c>
      <c r="BX21" s="42"/>
      <c r="BY21" s="42"/>
      <c r="BZ21" s="42"/>
      <c r="CA21" s="42"/>
      <c r="CB21" s="42"/>
      <c r="CC21" s="42"/>
      <c r="CD21" s="42"/>
      <c r="CE21" s="42"/>
      <c r="CF21" s="89" t="s">
        <v>60</v>
      </c>
      <c r="CG21" s="42"/>
      <c r="CH21" s="42"/>
      <c r="CI21" s="42"/>
      <c r="CJ21" s="42" t="s">
        <v>24</v>
      </c>
      <c r="CK21" s="42"/>
      <c r="CL21" s="89" t="s">
        <v>17</v>
      </c>
      <c r="CM21" s="42"/>
      <c r="CN21" s="42"/>
      <c r="CO21" s="42"/>
      <c r="CP21" s="42"/>
      <c r="CQ21" s="42"/>
      <c r="CR21" s="42"/>
      <c r="CS21" s="42" t="s">
        <v>31</v>
      </c>
      <c r="CT21" s="42"/>
      <c r="CU21" s="42"/>
      <c r="CV21" s="42"/>
      <c r="CW21" s="42"/>
      <c r="CX21" s="89" t="s">
        <v>16</v>
      </c>
      <c r="CY21" s="42"/>
      <c r="CZ21" s="42"/>
      <c r="DA21" s="42" t="s">
        <v>36</v>
      </c>
      <c r="DB21" s="42" t="s">
        <v>17</v>
      </c>
      <c r="DC21" s="42" t="s">
        <v>24</v>
      </c>
      <c r="DD21" s="42"/>
      <c r="DE21" s="42"/>
      <c r="DF21" s="42" t="s">
        <v>28</v>
      </c>
      <c r="DG21" s="42"/>
      <c r="DH21" s="99">
        <f t="shared" si="0"/>
        <v>5</v>
      </c>
      <c r="DI21" s="101">
        <f t="shared" si="1"/>
        <v>6</v>
      </c>
      <c r="DJ21" s="99">
        <f t="shared" si="2"/>
        <v>0</v>
      </c>
      <c r="DK21" s="99">
        <f t="shared" si="3"/>
        <v>0</v>
      </c>
      <c r="DL21" s="99">
        <f t="shared" si="4"/>
        <v>0</v>
      </c>
      <c r="DM21" s="99">
        <f t="shared" si="5"/>
        <v>0</v>
      </c>
      <c r="DN21" s="99">
        <f t="shared" si="6"/>
        <v>0</v>
      </c>
      <c r="DO21" s="99">
        <f t="shared" ref="DO21:DO32" si="23">COUNTIF(E21:DG21,"ИНФ")</f>
        <v>0</v>
      </c>
      <c r="DP21" s="99">
        <f t="shared" si="8"/>
        <v>0</v>
      </c>
      <c r="DQ21" s="99">
        <f t="shared" si="9"/>
        <v>4</v>
      </c>
      <c r="DR21" s="99">
        <f t="shared" si="10"/>
        <v>0</v>
      </c>
      <c r="DS21" s="99">
        <f t="shared" si="11"/>
        <v>0</v>
      </c>
      <c r="DT21" s="99">
        <f t="shared" si="12"/>
        <v>0</v>
      </c>
      <c r="DU21" s="99">
        <f t="shared" si="13"/>
        <v>2</v>
      </c>
      <c r="DV21" s="99">
        <f t="shared" si="14"/>
        <v>0</v>
      </c>
      <c r="DW21" s="99">
        <f t="shared" si="15"/>
        <v>0</v>
      </c>
      <c r="DX21" s="99">
        <f t="shared" si="16"/>
        <v>2</v>
      </c>
      <c r="DY21" s="99">
        <f t="shared" si="17"/>
        <v>0</v>
      </c>
      <c r="DZ21" s="99">
        <f t="shared" si="18"/>
        <v>0</v>
      </c>
      <c r="EA21" s="99">
        <f t="shared" si="19"/>
        <v>0</v>
      </c>
      <c r="EB21" s="99">
        <f t="shared" si="20"/>
        <v>0</v>
      </c>
      <c r="EC21" s="99">
        <f t="shared" si="21"/>
        <v>1</v>
      </c>
      <c r="ED21" s="99">
        <f t="shared" si="22"/>
        <v>0</v>
      </c>
      <c r="EE21" s="105">
        <f>DH21*100/('кол-во часов'!B18*18)</f>
        <v>5.55555555555556</v>
      </c>
      <c r="EF21" s="105">
        <f>DI21*100/('кол-во часов'!C18*18)</f>
        <v>8.33333333333333</v>
      </c>
      <c r="EG21" s="105" t="e">
        <f>DJ21*100/('кол-во часов'!D18*17)</f>
        <v>#DIV/0!</v>
      </c>
      <c r="EH21" s="105" t="e">
        <f>DK21*100/('кол-во часов'!E18*18)</f>
        <v>#DIV/0!</v>
      </c>
      <c r="EI21" s="105" t="e">
        <f>DL21*100/('кол-во часов'!F18*18)</f>
        <v>#DIV/0!</v>
      </c>
      <c r="EJ21" s="105" t="e">
        <f>DM21*100/('кол-во часов'!G18*18)</f>
        <v>#DIV/0!</v>
      </c>
      <c r="EK21" s="105" t="e">
        <f>DN21*100/('кол-во часов'!H18*18)</f>
        <v>#DIV/0!</v>
      </c>
      <c r="EL21" s="105" t="e">
        <f>DO21*100/('кол-во часов'!I18*18)</f>
        <v>#DIV/0!</v>
      </c>
      <c r="EM21" s="105" t="e">
        <f>DP21*100/('кол-во часов'!J18*18)</f>
        <v>#DIV/0!</v>
      </c>
      <c r="EN21" s="105">
        <f>DQ21*100/('кол-во часов'!K18*18)</f>
        <v>5.55555555555556</v>
      </c>
      <c r="EO21" s="105" t="e">
        <f>DR21*100/('кол-во часов'!L18*18)</f>
        <v>#DIV/0!</v>
      </c>
      <c r="EP21" s="105" t="e">
        <f>DS21*100/('кол-во часов'!M18*18)</f>
        <v>#DIV/0!</v>
      </c>
      <c r="EQ21" s="105" t="e">
        <f>DT21*100/('кол-во часов'!N18*18)</f>
        <v>#DIV/0!</v>
      </c>
      <c r="ER21" s="105">
        <f>DU21*100/('кол-во часов'!O18*18)</f>
        <v>5.55555555555556</v>
      </c>
      <c r="ES21" s="105" t="e">
        <f>DV21*100/('кол-во часов'!P18*18)</f>
        <v>#DIV/0!</v>
      </c>
      <c r="ET21" s="105" t="e">
        <f>DW21*100/('кол-во часов'!Q18*18)</f>
        <v>#DIV/0!</v>
      </c>
      <c r="EU21" s="105">
        <f>DX21*100/('кол-во часов'!R18*18)</f>
        <v>5.55555555555556</v>
      </c>
      <c r="EV21" s="105">
        <f>DY21*100/('кол-во часов'!S18*18)</f>
        <v>0</v>
      </c>
      <c r="EW21" s="105" t="e">
        <f>DZ21*100/('кол-во часов'!T18*18)</f>
        <v>#DIV/0!</v>
      </c>
      <c r="EX21" s="105">
        <f>EA21*100/('кол-во часов'!U18*18)</f>
        <v>0</v>
      </c>
      <c r="EY21" s="105" t="e">
        <f>EB21*100/('кол-во часов'!V18*18)</f>
        <v>#DIV/0!</v>
      </c>
      <c r="EZ21" s="105">
        <f>EC21*100/('кол-во часов'!W18*18)</f>
        <v>5.55555555555556</v>
      </c>
      <c r="FA21" s="105">
        <f>ED21*100/('кол-во часов'!X18*18)</f>
        <v>0</v>
      </c>
    </row>
    <row r="22" ht="18" customHeight="1" spans="1:157">
      <c r="A22" s="25" t="s">
        <v>67</v>
      </c>
      <c r="B22" s="30" t="s">
        <v>25</v>
      </c>
      <c r="D22" s="41" t="s">
        <v>68</v>
      </c>
      <c r="E22" s="42"/>
      <c r="F22" s="42"/>
      <c r="G22" s="42"/>
      <c r="H22" s="42"/>
      <c r="I22" s="42"/>
      <c r="J22" s="42" t="s">
        <v>24</v>
      </c>
      <c r="K22" s="42" t="s">
        <v>17</v>
      </c>
      <c r="L22" s="42"/>
      <c r="M22" s="42"/>
      <c r="N22" s="42"/>
      <c r="O22" s="42"/>
      <c r="P22" s="42" t="s">
        <v>16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82"/>
      <c r="AM22" s="42" t="s">
        <v>16</v>
      </c>
      <c r="AN22" s="42"/>
      <c r="AO22" s="42" t="s">
        <v>17</v>
      </c>
      <c r="AP22" s="42"/>
      <c r="AQ22" s="42"/>
      <c r="AR22" s="42" t="s">
        <v>24</v>
      </c>
      <c r="AS22" s="42" t="s">
        <v>16</v>
      </c>
      <c r="AT22" s="42"/>
      <c r="AU22" s="42"/>
      <c r="AV22" s="42"/>
      <c r="AW22" s="42"/>
      <c r="AX22" s="42"/>
      <c r="AY22" s="42"/>
      <c r="AZ22" s="42"/>
      <c r="BA22" s="42" t="s">
        <v>17</v>
      </c>
      <c r="BB22" s="42"/>
      <c r="BC22" s="42"/>
      <c r="BD22" s="42"/>
      <c r="BE22" s="42"/>
      <c r="BF22" s="42"/>
      <c r="BG22" s="42"/>
      <c r="BH22" s="42"/>
      <c r="BI22" s="42"/>
      <c r="BJ22" s="42"/>
      <c r="BK22" s="42" t="s">
        <v>16</v>
      </c>
      <c r="BL22" s="42"/>
      <c r="BM22" s="42" t="s">
        <v>31</v>
      </c>
      <c r="BN22" s="42"/>
      <c r="BO22" s="42"/>
      <c r="BP22" s="42"/>
      <c r="BQ22" s="42"/>
      <c r="BR22" s="42"/>
      <c r="BS22" s="42"/>
      <c r="BT22" s="42"/>
      <c r="BU22" s="42"/>
      <c r="BV22" s="42"/>
      <c r="BW22" s="42" t="s">
        <v>17</v>
      </c>
      <c r="BX22" s="42"/>
      <c r="BY22" s="42"/>
      <c r="BZ22" s="42"/>
      <c r="CA22" s="42"/>
      <c r="CB22" s="42"/>
      <c r="CC22" s="42"/>
      <c r="CD22" s="42"/>
      <c r="CE22" s="42"/>
      <c r="CF22" s="89" t="s">
        <v>60</v>
      </c>
      <c r="CG22" s="42"/>
      <c r="CH22" s="42"/>
      <c r="CI22" s="42"/>
      <c r="CJ22" s="42" t="s">
        <v>24</v>
      </c>
      <c r="CK22" s="42"/>
      <c r="CL22" s="89" t="s">
        <v>17</v>
      </c>
      <c r="CM22" s="42"/>
      <c r="CN22" s="42"/>
      <c r="CO22" s="42"/>
      <c r="CP22" s="42"/>
      <c r="CQ22" s="42"/>
      <c r="CR22" s="42"/>
      <c r="CS22" s="42" t="s">
        <v>31</v>
      </c>
      <c r="CT22" s="42"/>
      <c r="CU22" s="42"/>
      <c r="CV22" s="42"/>
      <c r="CW22" s="42"/>
      <c r="CX22" s="89" t="s">
        <v>16</v>
      </c>
      <c r="CY22" s="42"/>
      <c r="CZ22" s="42"/>
      <c r="DA22" s="42"/>
      <c r="DB22" s="42" t="s">
        <v>17</v>
      </c>
      <c r="DC22" s="42" t="s">
        <v>24</v>
      </c>
      <c r="DD22" s="42" t="s">
        <v>36</v>
      </c>
      <c r="DE22" s="42"/>
      <c r="DF22" s="42"/>
      <c r="DG22" s="42"/>
      <c r="DH22" s="99">
        <f t="shared" si="0"/>
        <v>5</v>
      </c>
      <c r="DI22" s="101">
        <f t="shared" si="1"/>
        <v>6</v>
      </c>
      <c r="DJ22" s="99">
        <f t="shared" si="2"/>
        <v>0</v>
      </c>
      <c r="DK22" s="99">
        <f t="shared" si="3"/>
        <v>0</v>
      </c>
      <c r="DL22" s="99">
        <f t="shared" ref="DL22:DL32" si="24">COUNTIF(E22:DG22,"ВИС")</f>
        <v>0</v>
      </c>
      <c r="DM22" s="99">
        <f t="shared" ref="DM22:DM32" si="25">COUNTIF(E22:DG22,"БИО")</f>
        <v>0</v>
      </c>
      <c r="DN22" s="99">
        <f t="shared" ref="DN22:DN32" si="26">COUNTIF(E22:DG22,"ГЕО")</f>
        <v>0</v>
      </c>
      <c r="DO22" s="99">
        <f t="shared" si="23"/>
        <v>0</v>
      </c>
      <c r="DP22" s="99">
        <f t="shared" ref="DP22:DP32" si="27">COUNTIF(E22:DG22,"ИСТ")</f>
        <v>0</v>
      </c>
      <c r="DQ22" s="99">
        <f t="shared" si="9"/>
        <v>4</v>
      </c>
      <c r="DR22" s="99">
        <f t="shared" ref="DR22:DR32" si="28">COUNTIF(E22:DG22,"ОБЩ")</f>
        <v>0</v>
      </c>
      <c r="DS22" s="99">
        <f t="shared" ref="DS22:DS32" si="29">COUNTIF(E22:DG22,"ФИЗ")</f>
        <v>0</v>
      </c>
      <c r="DT22" s="99">
        <f t="shared" ref="DT22:DT32" si="30">COUNTIF(E22:DG22,"ХИМ")</f>
        <v>0</v>
      </c>
      <c r="DU22" s="99">
        <f t="shared" ref="DU22:DU32" si="31">COUNTIF(E22:DG22,"АНГ")</f>
        <v>0</v>
      </c>
      <c r="DV22" s="99">
        <f t="shared" ref="DV22:DV32" si="32">COUNTIF(E22:DG22,"НЕМ")</f>
        <v>0</v>
      </c>
      <c r="DW22" s="99">
        <f t="shared" ref="DW22:DW32" si="33">COUNTIF(E22:DG22,"ФРА")</f>
        <v>0</v>
      </c>
      <c r="DX22" s="99">
        <f t="shared" si="16"/>
        <v>2</v>
      </c>
      <c r="DY22" s="99">
        <f t="shared" si="17"/>
        <v>0</v>
      </c>
      <c r="DZ22" s="99">
        <f t="shared" si="18"/>
        <v>0</v>
      </c>
      <c r="EA22" s="99">
        <f t="shared" si="19"/>
        <v>0</v>
      </c>
      <c r="EB22" s="99"/>
      <c r="EC22" s="99">
        <f t="shared" si="21"/>
        <v>1</v>
      </c>
      <c r="ED22" s="99">
        <f t="shared" si="22"/>
        <v>0</v>
      </c>
      <c r="EE22" s="105">
        <f>DH22*100/('кол-во часов'!B11*18)</f>
        <v>5.55555555555556</v>
      </c>
      <c r="EF22" s="105">
        <f>DI22*100/('кол-во часов'!C12*18)</f>
        <v>8.33333333333333</v>
      </c>
      <c r="EG22" s="105" t="e">
        <f>DJ22*100/('кол-во часов'!D19*17)</f>
        <v>#DIV/0!</v>
      </c>
      <c r="EH22" s="105" t="e">
        <f>DK22*100/('кол-во часов'!E19*18)</f>
        <v>#DIV/0!</v>
      </c>
      <c r="EI22" s="105" t="e">
        <f>DL22*100/('кол-во часов'!F19*18)</f>
        <v>#DIV/0!</v>
      </c>
      <c r="EJ22" s="105" t="e">
        <f>DM22*100/('кол-во часов'!G19*18)</f>
        <v>#DIV/0!</v>
      </c>
      <c r="EK22" s="105" t="e">
        <f>DN22*100/('кол-во часов'!H19*18)</f>
        <v>#DIV/0!</v>
      </c>
      <c r="EL22" s="105" t="e">
        <f>DO22*100/('кол-во часов'!I19*18)</f>
        <v>#DIV/0!</v>
      </c>
      <c r="EM22" s="105" t="e">
        <f>DP22*100/('кол-во часов'!J19*18)</f>
        <v>#DIV/0!</v>
      </c>
      <c r="EN22" s="105">
        <f>DQ22*100/('кол-во часов'!K12*18)</f>
        <v>5.55555555555556</v>
      </c>
      <c r="EO22" s="105" t="e">
        <f>DR22*100/('кол-во часов'!L19*18)</f>
        <v>#DIV/0!</v>
      </c>
      <c r="EP22" s="105" t="e">
        <f>DS22*100/('кол-во часов'!M19*18)</f>
        <v>#DIV/0!</v>
      </c>
      <c r="EQ22" s="105" t="e">
        <f>DT22*100/('кол-во часов'!N19*18)</f>
        <v>#DIV/0!</v>
      </c>
      <c r="ER22" s="105">
        <f>DU22*100/('кол-во часов'!O19*18)</f>
        <v>0</v>
      </c>
      <c r="ES22" s="105" t="e">
        <f>DV22*100/('кол-во часов'!P19*18)</f>
        <v>#DIV/0!</v>
      </c>
      <c r="ET22" s="105" t="e">
        <f>DW22*100/('кол-во часов'!Q19*18)</f>
        <v>#DIV/0!</v>
      </c>
      <c r="EU22" s="105">
        <f>DX22*100/('кол-во часов'!R12*18)</f>
        <v>5.55555555555556</v>
      </c>
      <c r="EV22" s="105">
        <f>DY22*100/('кол-во часов'!S12*18)</f>
        <v>0</v>
      </c>
      <c r="EW22" s="105">
        <f>DZ22*100/('кол-во часов'!T11*18)</f>
        <v>0</v>
      </c>
      <c r="EX22" s="105">
        <f>EA22*100/('кол-во часов'!U12*18)</f>
        <v>0</v>
      </c>
      <c r="EY22" s="105" t="e">
        <f>EB22*100/('кол-во часов'!V19*18)</f>
        <v>#DIV/0!</v>
      </c>
      <c r="EZ22" s="105">
        <f>EC22*100/('кол-во часов'!W12*18)</f>
        <v>5.55555555555556</v>
      </c>
      <c r="FA22" s="105">
        <f>ED22*100/('кол-во часов'!X12*18)</f>
        <v>0</v>
      </c>
    </row>
    <row r="23" ht="18" customHeight="1" spans="1:157">
      <c r="A23" s="25" t="s">
        <v>69</v>
      </c>
      <c r="B23" s="30" t="s">
        <v>31</v>
      </c>
      <c r="D23" s="43" t="s">
        <v>70</v>
      </c>
      <c r="E23" s="44"/>
      <c r="F23" s="44"/>
      <c r="G23" s="44"/>
      <c r="H23" s="44"/>
      <c r="I23" s="44"/>
      <c r="J23" s="44"/>
      <c r="K23" s="44" t="s">
        <v>21</v>
      </c>
      <c r="L23" s="44"/>
      <c r="M23" s="75"/>
      <c r="N23" s="44" t="s">
        <v>28</v>
      </c>
      <c r="O23" s="44"/>
      <c r="P23" s="75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 t="s">
        <v>17</v>
      </c>
      <c r="AB23" s="44"/>
      <c r="AC23" s="44" t="s">
        <v>28</v>
      </c>
      <c r="AD23" s="44"/>
      <c r="AE23" s="44"/>
      <c r="AF23" s="44"/>
      <c r="AG23" s="44" t="s">
        <v>16</v>
      </c>
      <c r="AH23" s="44"/>
      <c r="AI23" s="44"/>
      <c r="AJ23" s="44"/>
      <c r="AK23" s="44"/>
      <c r="AL23" s="44"/>
      <c r="AM23" s="44" t="s">
        <v>17</v>
      </c>
      <c r="AN23" s="44"/>
      <c r="AO23" s="44"/>
      <c r="AP23" s="44"/>
      <c r="AQ23" s="44"/>
      <c r="AR23" s="44"/>
      <c r="AS23" s="44"/>
      <c r="AT23" s="44"/>
      <c r="AU23" s="44" t="s">
        <v>16</v>
      </c>
      <c r="AV23" s="44"/>
      <c r="AW23" s="44"/>
      <c r="AX23" s="44"/>
      <c r="AY23" s="44" t="s">
        <v>28</v>
      </c>
      <c r="AZ23" s="44"/>
      <c r="BA23" s="44"/>
      <c r="BB23" s="44"/>
      <c r="BC23" s="44"/>
      <c r="BD23" s="44"/>
      <c r="BE23" s="44"/>
      <c r="BF23" s="44" t="s">
        <v>16</v>
      </c>
      <c r="BG23" s="44"/>
      <c r="BH23" s="44"/>
      <c r="BI23" s="44"/>
      <c r="BJ23" s="44"/>
      <c r="BK23" s="44" t="s">
        <v>17</v>
      </c>
      <c r="BL23" s="44"/>
      <c r="BM23" s="44"/>
      <c r="BN23" s="44"/>
      <c r="BO23" s="44"/>
      <c r="BP23" s="44"/>
      <c r="BQ23" s="44" t="s">
        <v>28</v>
      </c>
      <c r="BR23" s="44"/>
      <c r="BS23" s="44"/>
      <c r="BT23" s="44"/>
      <c r="BU23" s="44"/>
      <c r="BV23" s="44"/>
      <c r="BW23" s="44"/>
      <c r="BX23" s="44"/>
      <c r="BY23" s="44" t="s">
        <v>16</v>
      </c>
      <c r="BZ23" s="44"/>
      <c r="CA23" s="44"/>
      <c r="CB23" s="44"/>
      <c r="CC23" s="44"/>
      <c r="CD23" s="44"/>
      <c r="CE23" s="44"/>
      <c r="CF23" s="90" t="s">
        <v>60</v>
      </c>
      <c r="CG23" s="44"/>
      <c r="CH23" s="44"/>
      <c r="CI23" s="44"/>
      <c r="CJ23" s="44"/>
      <c r="CK23" s="44"/>
      <c r="CL23" s="90" t="s">
        <v>17</v>
      </c>
      <c r="CM23" s="44"/>
      <c r="CN23" s="44"/>
      <c r="CO23" s="90" t="s">
        <v>60</v>
      </c>
      <c r="CP23" s="90"/>
      <c r="CQ23" s="44"/>
      <c r="CR23" s="44"/>
      <c r="CS23" s="44" t="s">
        <v>28</v>
      </c>
      <c r="CT23" s="44"/>
      <c r="CU23" s="44"/>
      <c r="CV23" s="44" t="s">
        <v>17</v>
      </c>
      <c r="CW23" s="44"/>
      <c r="CX23" s="90" t="s">
        <v>16</v>
      </c>
      <c r="CY23" s="44"/>
      <c r="CZ23" s="44"/>
      <c r="DA23" s="44" t="s">
        <v>24</v>
      </c>
      <c r="DB23" s="44"/>
      <c r="DC23" s="44"/>
      <c r="DD23" s="44"/>
      <c r="DE23" s="44"/>
      <c r="DF23" s="44"/>
      <c r="DG23" s="44"/>
      <c r="DH23" s="99">
        <f t="shared" si="0"/>
        <v>5</v>
      </c>
      <c r="DI23" s="101">
        <f t="shared" si="1"/>
        <v>5</v>
      </c>
      <c r="DJ23" s="99">
        <f t="shared" si="2"/>
        <v>0</v>
      </c>
      <c r="DK23" s="99">
        <f t="shared" si="3"/>
        <v>0</v>
      </c>
      <c r="DL23" s="99">
        <f t="shared" si="24"/>
        <v>0</v>
      </c>
      <c r="DM23" s="99">
        <f t="shared" si="25"/>
        <v>0</v>
      </c>
      <c r="DN23" s="99">
        <f t="shared" si="26"/>
        <v>1</v>
      </c>
      <c r="DO23" s="99">
        <f t="shared" si="23"/>
        <v>0</v>
      </c>
      <c r="DP23" s="99">
        <f t="shared" si="27"/>
        <v>0</v>
      </c>
      <c r="DQ23" s="99">
        <f t="shared" si="9"/>
        <v>1</v>
      </c>
      <c r="DR23" s="99">
        <f t="shared" si="28"/>
        <v>0</v>
      </c>
      <c r="DS23" s="99">
        <f t="shared" si="29"/>
        <v>0</v>
      </c>
      <c r="DT23" s="99">
        <f t="shared" si="30"/>
        <v>0</v>
      </c>
      <c r="DU23" s="99">
        <f t="shared" si="31"/>
        <v>5</v>
      </c>
      <c r="DV23" s="99">
        <f t="shared" si="32"/>
        <v>0</v>
      </c>
      <c r="DW23" s="99">
        <f t="shared" si="33"/>
        <v>0</v>
      </c>
      <c r="DX23" s="99">
        <f t="shared" si="16"/>
        <v>0</v>
      </c>
      <c r="DY23" s="99">
        <f t="shared" si="17"/>
        <v>0</v>
      </c>
      <c r="DZ23" s="99">
        <f t="shared" si="18"/>
        <v>0</v>
      </c>
      <c r="EA23" s="99">
        <f t="shared" si="19"/>
        <v>0</v>
      </c>
      <c r="EB23" s="99">
        <f t="shared" ref="EB23:EB32" si="34">COUNTIF(E23:DG23,"ОБЗ")</f>
        <v>0</v>
      </c>
      <c r="EC23" s="99">
        <f t="shared" si="21"/>
        <v>0</v>
      </c>
      <c r="ED23" s="99">
        <f t="shared" si="22"/>
        <v>0</v>
      </c>
      <c r="EE23" s="105">
        <f>DH23*100/('кол-во часов'!B20*18)</f>
        <v>5.55555555555556</v>
      </c>
      <c r="EF23" s="105">
        <f>DI23*100/('кол-во часов'!C20*18)</f>
        <v>5.55555555555556</v>
      </c>
      <c r="EG23" s="105" t="e">
        <f>DJ23*100/('кол-во часов'!D20*17)</f>
        <v>#DIV/0!</v>
      </c>
      <c r="EH23" s="105" t="e">
        <f>DK23*100/('кол-во часов'!E20*18)</f>
        <v>#DIV/0!</v>
      </c>
      <c r="EI23" s="105" t="e">
        <f>DL23*100/('кол-во часов'!F20*18)</f>
        <v>#DIV/0!</v>
      </c>
      <c r="EJ23" s="105">
        <f>DM23*100/('кол-во часов'!G20*18)</f>
        <v>0</v>
      </c>
      <c r="EK23" s="105">
        <f>DN23*100/('кол-во часов'!H20*18)</f>
        <v>5.55555555555556</v>
      </c>
      <c r="EL23" s="105" t="e">
        <f>DO23*100/('кол-во часов'!I20*18)</f>
        <v>#DIV/0!</v>
      </c>
      <c r="EM23" s="105">
        <f>DP23*100/('кол-во часов'!J20*18)</f>
        <v>0</v>
      </c>
      <c r="EN23" s="105" t="e">
        <f>DQ23*100/('кол-во часов'!K20*18)</f>
        <v>#DIV/0!</v>
      </c>
      <c r="EO23" s="105" t="e">
        <f>DR23*100/('кол-во часов'!L20*18)</f>
        <v>#DIV/0!</v>
      </c>
      <c r="EP23" s="105" t="e">
        <f>DS23*100/('кол-во часов'!M20*18)</f>
        <v>#DIV/0!</v>
      </c>
      <c r="EQ23" s="105" t="e">
        <f>DT23*100/('кол-во часов'!N20*18)</f>
        <v>#DIV/0!</v>
      </c>
      <c r="ER23" s="105">
        <f>DU23*100/('кол-во часов'!O20*18)</f>
        <v>9.25925925925926</v>
      </c>
      <c r="ES23" s="105" t="e">
        <f>DV23*100/('кол-во часов'!P20*18)</f>
        <v>#DIV/0!</v>
      </c>
      <c r="ET23" s="105" t="e">
        <f>DW23*100/('кол-во часов'!Q20*18)</f>
        <v>#DIV/0!</v>
      </c>
      <c r="EU23" s="105">
        <f>DX23*100/('кол-во часов'!R13*18)</f>
        <v>0</v>
      </c>
      <c r="EV23" s="105">
        <f>DY23*100/('кол-во часов'!S20*18)</f>
        <v>0</v>
      </c>
      <c r="EW23" s="105">
        <f>DZ23*100/('кол-во часов'!T20*18)</f>
        <v>0</v>
      </c>
      <c r="EX23" s="105">
        <f>EA23*100/('кол-во часов'!U20*18)</f>
        <v>0</v>
      </c>
      <c r="EY23" s="105" t="e">
        <f>EB23*100/('кол-во часов'!V20*18)</f>
        <v>#DIV/0!</v>
      </c>
      <c r="EZ23" s="105">
        <f>EC23*100/('кол-во часов'!W20*18)</f>
        <v>0</v>
      </c>
      <c r="FA23" s="105">
        <f>ED23*100/('кол-во часов'!X20*18)</f>
        <v>0</v>
      </c>
    </row>
    <row r="24" ht="18" customHeight="1" spans="1:157">
      <c r="A24" s="25" t="s">
        <v>71</v>
      </c>
      <c r="B24" s="30" t="s">
        <v>16</v>
      </c>
      <c r="D24" s="43" t="s">
        <v>72</v>
      </c>
      <c r="E24" s="44"/>
      <c r="F24" s="44"/>
      <c r="G24" s="44"/>
      <c r="H24" s="44"/>
      <c r="I24" s="44"/>
      <c r="J24" s="44"/>
      <c r="K24" s="44" t="s">
        <v>21</v>
      </c>
      <c r="L24" s="44"/>
      <c r="M24" s="44"/>
      <c r="N24" s="44" t="s">
        <v>28</v>
      </c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 t="s">
        <v>17</v>
      </c>
      <c r="AB24" s="44"/>
      <c r="AC24" s="44" t="s">
        <v>28</v>
      </c>
      <c r="AD24" s="44"/>
      <c r="AE24" s="44"/>
      <c r="AF24" s="44"/>
      <c r="AG24" s="44" t="s">
        <v>16</v>
      </c>
      <c r="AH24" s="44"/>
      <c r="AI24" s="44"/>
      <c r="AJ24" s="44"/>
      <c r="AK24" s="44"/>
      <c r="AL24" s="44"/>
      <c r="AM24" s="44" t="s">
        <v>17</v>
      </c>
      <c r="AN24" s="44"/>
      <c r="AO24" s="44"/>
      <c r="AP24" s="44"/>
      <c r="AQ24" s="44"/>
      <c r="AR24" s="44"/>
      <c r="AS24" s="44"/>
      <c r="AT24" s="44"/>
      <c r="AU24" s="44" t="s">
        <v>16</v>
      </c>
      <c r="AV24" s="44"/>
      <c r="AW24" s="44"/>
      <c r="AX24" s="44"/>
      <c r="AY24" s="44" t="s">
        <v>28</v>
      </c>
      <c r="AZ24" s="44"/>
      <c r="BA24" s="44"/>
      <c r="BB24" s="44"/>
      <c r="BC24" s="44"/>
      <c r="BD24" s="44"/>
      <c r="BE24" s="44"/>
      <c r="BF24" s="44" t="s">
        <v>16</v>
      </c>
      <c r="BG24" s="44"/>
      <c r="BH24" s="44"/>
      <c r="BI24" s="44"/>
      <c r="BJ24" s="44"/>
      <c r="BK24" s="44" t="s">
        <v>17</v>
      </c>
      <c r="BL24" s="44"/>
      <c r="BM24" s="44"/>
      <c r="BN24" s="44"/>
      <c r="BO24" s="44"/>
      <c r="BP24" s="44"/>
      <c r="BQ24" s="44" t="s">
        <v>28</v>
      </c>
      <c r="BR24" s="44"/>
      <c r="BS24" s="44"/>
      <c r="BT24" s="44"/>
      <c r="BU24" s="44"/>
      <c r="BV24" s="44"/>
      <c r="BW24" s="44"/>
      <c r="BX24" s="44"/>
      <c r="BY24" s="44" t="s">
        <v>16</v>
      </c>
      <c r="BZ24" s="44"/>
      <c r="CA24" s="44"/>
      <c r="CB24" s="44"/>
      <c r="CC24" s="44"/>
      <c r="CD24" s="44"/>
      <c r="CE24" s="44"/>
      <c r="CF24" s="90" t="s">
        <v>60</v>
      </c>
      <c r="CG24" s="44"/>
      <c r="CH24" s="44"/>
      <c r="CI24" s="44"/>
      <c r="CJ24" s="44"/>
      <c r="CK24" s="44"/>
      <c r="CL24" s="90" t="s">
        <v>17</v>
      </c>
      <c r="CM24" s="44"/>
      <c r="CN24" s="44"/>
      <c r="CO24" s="90" t="s">
        <v>60</v>
      </c>
      <c r="CP24" s="90"/>
      <c r="CQ24" s="44"/>
      <c r="CR24" s="44"/>
      <c r="CS24" s="44" t="s">
        <v>28</v>
      </c>
      <c r="CT24" s="44"/>
      <c r="CU24" s="44"/>
      <c r="CV24" s="44" t="s">
        <v>17</v>
      </c>
      <c r="CW24" s="44"/>
      <c r="CX24" s="90" t="s">
        <v>16</v>
      </c>
      <c r="CY24" s="44"/>
      <c r="CZ24" s="44"/>
      <c r="DA24" s="44" t="s">
        <v>24</v>
      </c>
      <c r="DB24" s="44"/>
      <c r="DC24" s="44"/>
      <c r="DD24" s="44"/>
      <c r="DE24" s="44"/>
      <c r="DF24" s="44"/>
      <c r="DG24" s="44"/>
      <c r="DH24" s="99">
        <f t="shared" si="0"/>
        <v>5</v>
      </c>
      <c r="DI24" s="101">
        <f t="shared" si="1"/>
        <v>5</v>
      </c>
      <c r="DJ24" s="99">
        <f t="shared" si="2"/>
        <v>0</v>
      </c>
      <c r="DK24" s="99">
        <f t="shared" si="3"/>
        <v>0</v>
      </c>
      <c r="DL24" s="99">
        <f t="shared" si="24"/>
        <v>0</v>
      </c>
      <c r="DM24" s="99">
        <f t="shared" si="25"/>
        <v>0</v>
      </c>
      <c r="DN24" s="99">
        <f t="shared" si="26"/>
        <v>1</v>
      </c>
      <c r="DO24" s="99">
        <f t="shared" si="23"/>
        <v>0</v>
      </c>
      <c r="DP24" s="99">
        <f t="shared" si="27"/>
        <v>0</v>
      </c>
      <c r="DQ24" s="99">
        <f t="shared" si="9"/>
        <v>1</v>
      </c>
      <c r="DR24" s="99">
        <f t="shared" si="28"/>
        <v>0</v>
      </c>
      <c r="DS24" s="99">
        <f t="shared" si="29"/>
        <v>0</v>
      </c>
      <c r="DT24" s="99">
        <f t="shared" si="30"/>
        <v>0</v>
      </c>
      <c r="DU24" s="99">
        <f t="shared" si="31"/>
        <v>5</v>
      </c>
      <c r="DV24" s="99">
        <f t="shared" si="32"/>
        <v>0</v>
      </c>
      <c r="DW24" s="99">
        <f t="shared" si="33"/>
        <v>0</v>
      </c>
      <c r="DX24" s="99">
        <f t="shared" si="16"/>
        <v>0</v>
      </c>
      <c r="DY24" s="99">
        <f t="shared" si="17"/>
        <v>0</v>
      </c>
      <c r="DZ24" s="99">
        <f t="shared" si="18"/>
        <v>0</v>
      </c>
      <c r="EA24" s="99">
        <f t="shared" si="19"/>
        <v>0</v>
      </c>
      <c r="EB24" s="99">
        <f t="shared" si="34"/>
        <v>0</v>
      </c>
      <c r="EC24" s="99">
        <f t="shared" si="21"/>
        <v>0</v>
      </c>
      <c r="ED24" s="99">
        <f t="shared" si="22"/>
        <v>0</v>
      </c>
      <c r="EE24" s="105">
        <f>DH24*100/('кол-во часов'!B21*18)</f>
        <v>5.55555555555556</v>
      </c>
      <c r="EF24" s="105">
        <f>DI24*100/('кол-во часов'!C21*18)</f>
        <v>5.55555555555556</v>
      </c>
      <c r="EG24" s="105" t="e">
        <f>DJ24*100/('кол-во часов'!D21*17)</f>
        <v>#DIV/0!</v>
      </c>
      <c r="EH24" s="105" t="e">
        <f>DK24*100/('кол-во часов'!E21*18)</f>
        <v>#DIV/0!</v>
      </c>
      <c r="EI24" s="105" t="e">
        <f>DL24*100/('кол-во часов'!F21*18)</f>
        <v>#DIV/0!</v>
      </c>
      <c r="EJ24" s="105">
        <f>DM24*100/('кол-во часов'!G21*18)</f>
        <v>0</v>
      </c>
      <c r="EK24" s="105">
        <f>DN24*100/('кол-во часов'!H21*18)</f>
        <v>5.55555555555556</v>
      </c>
      <c r="EL24" s="105" t="e">
        <f>DO24*100/('кол-во часов'!I21*18)</f>
        <v>#DIV/0!</v>
      </c>
      <c r="EM24" s="105">
        <f>DP24*100/('кол-во часов'!J21*18)</f>
        <v>0</v>
      </c>
      <c r="EN24" s="105" t="e">
        <f>DQ24*100/('кол-во часов'!K21*18)</f>
        <v>#DIV/0!</v>
      </c>
      <c r="EO24" s="105" t="e">
        <f>DR24*100/('кол-во часов'!L21*18)</f>
        <v>#DIV/0!</v>
      </c>
      <c r="EP24" s="105" t="e">
        <f>DS24*100/('кол-во часов'!M21*18)</f>
        <v>#DIV/0!</v>
      </c>
      <c r="EQ24" s="105" t="e">
        <f>DT24*100/('кол-во часов'!N21*18)</f>
        <v>#DIV/0!</v>
      </c>
      <c r="ER24" s="105">
        <f>DU24*100/('кол-во часов'!O21*18)</f>
        <v>9.25925925925926</v>
      </c>
      <c r="ES24" s="105" t="e">
        <f>DV24*100/('кол-во часов'!P21*18)</f>
        <v>#DIV/0!</v>
      </c>
      <c r="ET24" s="105" t="e">
        <f>DW24*100/('кол-во часов'!Q21*18)</f>
        <v>#DIV/0!</v>
      </c>
      <c r="EU24" s="105">
        <f>DX24*100/('кол-во часов'!R14*18)</f>
        <v>0</v>
      </c>
      <c r="EV24" s="105">
        <f>DY24*100/('кол-во часов'!S21*18)</f>
        <v>0</v>
      </c>
      <c r="EW24" s="105">
        <f>DZ24*100/('кол-во часов'!T21*18)</f>
        <v>0</v>
      </c>
      <c r="EX24" s="105">
        <f>EA24*100/('кол-во часов'!U21*18)</f>
        <v>0</v>
      </c>
      <c r="EY24" s="105" t="e">
        <f>EB24*100/('кол-во часов'!V21*18)</f>
        <v>#DIV/0!</v>
      </c>
      <c r="EZ24" s="105">
        <f>EC24*100/('кол-во часов'!W21*18)</f>
        <v>0</v>
      </c>
      <c r="FA24" s="105">
        <f>ED24*100/('кол-во часов'!X21*18)</f>
        <v>0</v>
      </c>
    </row>
    <row r="25" ht="18" customHeight="1" spans="1:157">
      <c r="A25" s="25" t="s">
        <v>73</v>
      </c>
      <c r="B25" s="30" t="s">
        <v>36</v>
      </c>
      <c r="D25" s="43" t="s">
        <v>74</v>
      </c>
      <c r="E25" s="44"/>
      <c r="F25" s="44"/>
      <c r="G25" s="44"/>
      <c r="H25" s="44"/>
      <c r="I25" s="44"/>
      <c r="J25" s="44"/>
      <c r="K25" s="44" t="s">
        <v>21</v>
      </c>
      <c r="L25" s="44"/>
      <c r="M25" s="44"/>
      <c r="N25" s="44"/>
      <c r="O25" s="44"/>
      <c r="P25" s="44" t="s">
        <v>28</v>
      </c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 t="s">
        <v>17</v>
      </c>
      <c r="AB25" s="44"/>
      <c r="AC25" s="44" t="s">
        <v>28</v>
      </c>
      <c r="AD25" s="44"/>
      <c r="AE25" s="44"/>
      <c r="AF25" s="44"/>
      <c r="AG25" s="44" t="s">
        <v>16</v>
      </c>
      <c r="AH25" s="44"/>
      <c r="AI25" s="44"/>
      <c r="AJ25" s="44"/>
      <c r="AK25" s="44"/>
      <c r="AL25" s="44"/>
      <c r="AM25" s="44" t="s">
        <v>17</v>
      </c>
      <c r="AN25" s="44"/>
      <c r="AO25" s="44"/>
      <c r="AP25" s="44"/>
      <c r="AQ25" s="44"/>
      <c r="AR25" s="44"/>
      <c r="AS25" s="44"/>
      <c r="AT25" s="44"/>
      <c r="AU25" s="44" t="s">
        <v>16</v>
      </c>
      <c r="AV25" s="44"/>
      <c r="AW25" s="44"/>
      <c r="AX25" s="44"/>
      <c r="AY25" s="44" t="s">
        <v>28</v>
      </c>
      <c r="AZ25" s="44"/>
      <c r="BA25" s="44"/>
      <c r="BB25" s="44"/>
      <c r="BC25" s="44"/>
      <c r="BD25" s="44"/>
      <c r="BE25" s="44"/>
      <c r="BF25" s="44" t="s">
        <v>16</v>
      </c>
      <c r="BG25" s="44"/>
      <c r="BH25" s="44"/>
      <c r="BI25" s="44"/>
      <c r="BJ25" s="44"/>
      <c r="BK25" s="44" t="s">
        <v>17</v>
      </c>
      <c r="BL25" s="44"/>
      <c r="BM25" s="44"/>
      <c r="BN25" s="44"/>
      <c r="BO25" s="44"/>
      <c r="BP25" s="44"/>
      <c r="BQ25" s="44" t="s">
        <v>28</v>
      </c>
      <c r="BR25" s="44"/>
      <c r="BS25" s="44"/>
      <c r="BT25" s="44"/>
      <c r="BU25" s="44"/>
      <c r="BV25" s="44"/>
      <c r="BW25" s="44"/>
      <c r="BX25" s="44"/>
      <c r="BY25" s="44" t="s">
        <v>16</v>
      </c>
      <c r="BZ25" s="44"/>
      <c r="CA25" s="44"/>
      <c r="CB25" s="44"/>
      <c r="CC25" s="44"/>
      <c r="CD25" s="44"/>
      <c r="CE25" s="44"/>
      <c r="CF25" s="90" t="s">
        <v>60</v>
      </c>
      <c r="CG25" s="44"/>
      <c r="CH25" s="44"/>
      <c r="CI25" s="44"/>
      <c r="CJ25" s="44"/>
      <c r="CK25" s="44"/>
      <c r="CL25" s="90" t="s">
        <v>17</v>
      </c>
      <c r="CM25" s="44"/>
      <c r="CN25" s="44"/>
      <c r="CO25" s="90" t="s">
        <v>60</v>
      </c>
      <c r="CP25" s="90"/>
      <c r="CQ25" s="44"/>
      <c r="CR25" s="44"/>
      <c r="CS25" s="44" t="s">
        <v>28</v>
      </c>
      <c r="CT25" s="44"/>
      <c r="CU25" s="44"/>
      <c r="CV25" s="44" t="s">
        <v>17</v>
      </c>
      <c r="CW25" s="44"/>
      <c r="CX25" s="90" t="s">
        <v>16</v>
      </c>
      <c r="CY25" s="44"/>
      <c r="CZ25" s="44"/>
      <c r="DA25" s="44" t="s">
        <v>24</v>
      </c>
      <c r="DB25" s="44"/>
      <c r="DC25" s="44"/>
      <c r="DD25" s="44"/>
      <c r="DE25" s="44"/>
      <c r="DF25" s="44"/>
      <c r="DG25" s="44"/>
      <c r="DH25" s="99">
        <f t="shared" si="0"/>
        <v>5</v>
      </c>
      <c r="DI25" s="101">
        <f t="shared" si="1"/>
        <v>5</v>
      </c>
      <c r="DJ25" s="99">
        <f t="shared" si="2"/>
        <v>0</v>
      </c>
      <c r="DK25" s="99">
        <f t="shared" si="3"/>
        <v>0</v>
      </c>
      <c r="DL25" s="99">
        <f t="shared" si="24"/>
        <v>0</v>
      </c>
      <c r="DM25" s="99">
        <f t="shared" si="25"/>
        <v>0</v>
      </c>
      <c r="DN25" s="99">
        <f t="shared" si="26"/>
        <v>1</v>
      </c>
      <c r="DO25" s="99">
        <f t="shared" si="23"/>
        <v>0</v>
      </c>
      <c r="DP25" s="99">
        <f t="shared" si="27"/>
        <v>0</v>
      </c>
      <c r="DQ25" s="99">
        <f t="shared" si="9"/>
        <v>1</v>
      </c>
      <c r="DR25" s="99">
        <f t="shared" si="28"/>
        <v>0</v>
      </c>
      <c r="DS25" s="99">
        <f t="shared" si="29"/>
        <v>0</v>
      </c>
      <c r="DT25" s="99">
        <f t="shared" si="30"/>
        <v>0</v>
      </c>
      <c r="DU25" s="99">
        <f t="shared" si="31"/>
        <v>5</v>
      </c>
      <c r="DV25" s="99">
        <f t="shared" si="32"/>
        <v>0</v>
      </c>
      <c r="DW25" s="99">
        <f t="shared" si="33"/>
        <v>0</v>
      </c>
      <c r="DX25" s="99">
        <f t="shared" si="16"/>
        <v>0</v>
      </c>
      <c r="DY25" s="99">
        <f t="shared" si="17"/>
        <v>0</v>
      </c>
      <c r="DZ25" s="99">
        <f t="shared" si="18"/>
        <v>0</v>
      </c>
      <c r="EA25" s="99">
        <f t="shared" si="19"/>
        <v>0</v>
      </c>
      <c r="EB25" s="99">
        <f t="shared" si="34"/>
        <v>0</v>
      </c>
      <c r="EC25" s="99">
        <f t="shared" si="21"/>
        <v>0</v>
      </c>
      <c r="ED25" s="99">
        <f t="shared" si="22"/>
        <v>0</v>
      </c>
      <c r="EE25" s="105">
        <f>DH25*100/('кол-во часов'!B22*18)</f>
        <v>5.55555555555556</v>
      </c>
      <c r="EF25" s="105">
        <f>DI25*100/('кол-во часов'!C22*18)</f>
        <v>5.55555555555556</v>
      </c>
      <c r="EG25" s="105" t="e">
        <f>DJ25*100/('кол-во часов'!D22*17)</f>
        <v>#DIV/0!</v>
      </c>
      <c r="EH25" s="105" t="e">
        <f>DK25*100/('кол-во часов'!E22*18)</f>
        <v>#DIV/0!</v>
      </c>
      <c r="EI25" s="105" t="e">
        <f>DL25*100/('кол-во часов'!F22*18)</f>
        <v>#DIV/0!</v>
      </c>
      <c r="EJ25" s="105">
        <f>DM25*100/('кол-во часов'!G22*18)</f>
        <v>0</v>
      </c>
      <c r="EK25" s="105">
        <f>DN25*100/('кол-во часов'!H22*18)</f>
        <v>5.55555555555556</v>
      </c>
      <c r="EL25" s="105" t="e">
        <f>DO25*100/('кол-во часов'!I22*18)</f>
        <v>#DIV/0!</v>
      </c>
      <c r="EM25" s="105">
        <f>DP25*100/('кол-во часов'!J22*18)</f>
        <v>0</v>
      </c>
      <c r="EN25" s="105" t="e">
        <f>DQ25*100/('кол-во часов'!K22*18)</f>
        <v>#DIV/0!</v>
      </c>
      <c r="EO25" s="105" t="e">
        <f>DR25*100/('кол-во часов'!L22*18)</f>
        <v>#DIV/0!</v>
      </c>
      <c r="EP25" s="105" t="e">
        <f>DS25*100/('кол-во часов'!M22*18)</f>
        <v>#DIV/0!</v>
      </c>
      <c r="EQ25" s="105" t="e">
        <f>DT25*100/('кол-во часов'!N22*18)</f>
        <v>#DIV/0!</v>
      </c>
      <c r="ER25" s="105">
        <f>DU25*100/('кол-во часов'!O22*18)</f>
        <v>9.25925925925926</v>
      </c>
      <c r="ES25" s="105" t="e">
        <f>DV25*100/('кол-во часов'!P22*18)</f>
        <v>#DIV/0!</v>
      </c>
      <c r="ET25" s="105" t="e">
        <f>DW25*100/('кол-во часов'!Q22*18)</f>
        <v>#DIV/0!</v>
      </c>
      <c r="EU25" s="105">
        <f>DX25*100/('кол-во часов'!R15*18)</f>
        <v>0</v>
      </c>
      <c r="EV25" s="105">
        <f>DY25*100/('кол-во часов'!S22*18)</f>
        <v>0</v>
      </c>
      <c r="EW25" s="105">
        <f>DZ25*100/('кол-во часов'!T22*18)</f>
        <v>0</v>
      </c>
      <c r="EX25" s="105">
        <f>EA25*100/('кол-во часов'!U22*18)</f>
        <v>0</v>
      </c>
      <c r="EY25" s="105" t="e">
        <f>EB25*100/('кол-во часов'!V22*18)</f>
        <v>#DIV/0!</v>
      </c>
      <c r="EZ25" s="105">
        <f>EC25*100/('кол-во часов'!W22*18)</f>
        <v>0</v>
      </c>
      <c r="FA25" s="105">
        <f>ED25*100/('кол-во часов'!X22*18)</f>
        <v>0</v>
      </c>
    </row>
    <row r="26" ht="18" customHeight="1" spans="1:157">
      <c r="A26" s="45" t="s">
        <v>75</v>
      </c>
      <c r="B26" s="30" t="s">
        <v>26</v>
      </c>
      <c r="D26" s="43" t="s">
        <v>76</v>
      </c>
      <c r="E26" s="44"/>
      <c r="F26" s="44"/>
      <c r="G26" s="44"/>
      <c r="H26" s="44"/>
      <c r="I26" s="44"/>
      <c r="J26" s="44"/>
      <c r="K26" s="44" t="s">
        <v>21</v>
      </c>
      <c r="L26" s="44"/>
      <c r="M26" s="44"/>
      <c r="N26" s="44"/>
      <c r="O26" s="44"/>
      <c r="P26" s="44" t="s">
        <v>28</v>
      </c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 t="s">
        <v>17</v>
      </c>
      <c r="AB26" s="44"/>
      <c r="AC26" s="44" t="s">
        <v>28</v>
      </c>
      <c r="AD26" s="44"/>
      <c r="AE26" s="44"/>
      <c r="AF26" s="44"/>
      <c r="AG26" s="44" t="s">
        <v>16</v>
      </c>
      <c r="AH26" s="44"/>
      <c r="AI26" s="44"/>
      <c r="AJ26" s="44"/>
      <c r="AK26" s="44"/>
      <c r="AL26" s="44"/>
      <c r="AM26" s="44" t="s">
        <v>17</v>
      </c>
      <c r="AN26" s="44"/>
      <c r="AO26" s="44"/>
      <c r="AP26" s="44"/>
      <c r="AQ26" s="44"/>
      <c r="AR26" s="44"/>
      <c r="AS26" s="44"/>
      <c r="AT26" s="44"/>
      <c r="AU26" s="44" t="s">
        <v>16</v>
      </c>
      <c r="AV26" s="44"/>
      <c r="AW26" s="44"/>
      <c r="AX26" s="44"/>
      <c r="AY26" s="44" t="s">
        <v>28</v>
      </c>
      <c r="AZ26" s="44"/>
      <c r="BA26" s="44"/>
      <c r="BB26" s="44"/>
      <c r="BC26" s="44"/>
      <c r="BD26" s="44"/>
      <c r="BE26" s="44"/>
      <c r="BF26" s="44" t="s">
        <v>16</v>
      </c>
      <c r="BG26" s="44"/>
      <c r="BH26" s="44"/>
      <c r="BI26" s="44"/>
      <c r="BJ26" s="44"/>
      <c r="BK26" s="44" t="s">
        <v>17</v>
      </c>
      <c r="BL26" s="44"/>
      <c r="BM26" s="44"/>
      <c r="BN26" s="44"/>
      <c r="BO26" s="44"/>
      <c r="BP26" s="44"/>
      <c r="BQ26" s="44" t="s">
        <v>28</v>
      </c>
      <c r="BR26" s="44"/>
      <c r="BS26" s="44"/>
      <c r="BT26" s="44"/>
      <c r="BU26" s="44"/>
      <c r="BV26" s="44"/>
      <c r="BW26" s="44"/>
      <c r="BX26" s="44"/>
      <c r="BY26" s="44" t="s">
        <v>16</v>
      </c>
      <c r="BZ26" s="44"/>
      <c r="CA26" s="44"/>
      <c r="CB26" s="44"/>
      <c r="CC26" s="44"/>
      <c r="CD26" s="44"/>
      <c r="CE26" s="44"/>
      <c r="CF26" s="90" t="s">
        <v>60</v>
      </c>
      <c r="CG26" s="44"/>
      <c r="CH26" s="44"/>
      <c r="CI26" s="44"/>
      <c r="CJ26" s="44"/>
      <c r="CK26" s="44"/>
      <c r="CL26" s="90" t="s">
        <v>17</v>
      </c>
      <c r="CM26" s="44"/>
      <c r="CN26" s="44"/>
      <c r="CO26" s="90" t="s">
        <v>60</v>
      </c>
      <c r="CP26" s="90"/>
      <c r="CQ26" s="44"/>
      <c r="CR26" s="44"/>
      <c r="CS26" s="44" t="s">
        <v>28</v>
      </c>
      <c r="CT26" s="44"/>
      <c r="CU26" s="44"/>
      <c r="CV26" s="44" t="s">
        <v>17</v>
      </c>
      <c r="CW26" s="44"/>
      <c r="CX26" s="90" t="s">
        <v>16</v>
      </c>
      <c r="CY26" s="44"/>
      <c r="CZ26" s="44"/>
      <c r="DA26" s="44" t="s">
        <v>24</v>
      </c>
      <c r="DB26" s="44"/>
      <c r="DC26" s="44"/>
      <c r="DD26" s="44"/>
      <c r="DE26" s="44"/>
      <c r="DF26" s="44"/>
      <c r="DG26" s="44"/>
      <c r="DH26" s="99">
        <f t="shared" si="0"/>
        <v>5</v>
      </c>
      <c r="DI26" s="101">
        <f t="shared" si="1"/>
        <v>5</v>
      </c>
      <c r="DJ26" s="99">
        <f t="shared" si="2"/>
        <v>0</v>
      </c>
      <c r="DK26" s="99">
        <f t="shared" si="3"/>
        <v>0</v>
      </c>
      <c r="DL26" s="99">
        <f t="shared" si="24"/>
        <v>0</v>
      </c>
      <c r="DM26" s="99">
        <f t="shared" si="25"/>
        <v>0</v>
      </c>
      <c r="DN26" s="99">
        <f t="shared" si="26"/>
        <v>1</v>
      </c>
      <c r="DO26" s="99">
        <f t="shared" si="23"/>
        <v>0</v>
      </c>
      <c r="DP26" s="99">
        <f t="shared" si="27"/>
        <v>0</v>
      </c>
      <c r="DQ26" s="99">
        <f t="shared" si="9"/>
        <v>1</v>
      </c>
      <c r="DR26" s="99">
        <f t="shared" si="28"/>
        <v>0</v>
      </c>
      <c r="DS26" s="99">
        <f t="shared" si="29"/>
        <v>0</v>
      </c>
      <c r="DT26" s="99">
        <f t="shared" si="30"/>
        <v>0</v>
      </c>
      <c r="DU26" s="99">
        <f t="shared" si="31"/>
        <v>5</v>
      </c>
      <c r="DV26" s="99">
        <f t="shared" si="32"/>
        <v>0</v>
      </c>
      <c r="DW26" s="99">
        <f t="shared" si="33"/>
        <v>0</v>
      </c>
      <c r="DX26" s="99">
        <f t="shared" si="16"/>
        <v>0</v>
      </c>
      <c r="DY26" s="99">
        <f t="shared" si="17"/>
        <v>0</v>
      </c>
      <c r="DZ26" s="99">
        <f t="shared" si="18"/>
        <v>0</v>
      </c>
      <c r="EA26" s="99">
        <f t="shared" si="19"/>
        <v>0</v>
      </c>
      <c r="EB26" s="99">
        <f t="shared" si="34"/>
        <v>0</v>
      </c>
      <c r="EC26" s="99">
        <f t="shared" si="21"/>
        <v>0</v>
      </c>
      <c r="ED26" s="99">
        <f t="shared" si="22"/>
        <v>0</v>
      </c>
      <c r="EE26" s="105">
        <f>DH26*100/('кол-во часов'!B23*18)</f>
        <v>5.55555555555556</v>
      </c>
      <c r="EF26" s="105">
        <f>DI26*100/('кол-во часов'!C23*18)</f>
        <v>5.55555555555556</v>
      </c>
      <c r="EG26" s="105" t="e">
        <f>DJ26*100/('кол-во часов'!D23*17)</f>
        <v>#DIV/0!</v>
      </c>
      <c r="EH26" s="105" t="e">
        <f>DK26*100/('кол-во часов'!E23*18)</f>
        <v>#DIV/0!</v>
      </c>
      <c r="EI26" s="105" t="e">
        <f>DL26*100/('кол-во часов'!F23*18)</f>
        <v>#DIV/0!</v>
      </c>
      <c r="EJ26" s="105">
        <f>DM26*100/('кол-во часов'!G23*18)</f>
        <v>0</v>
      </c>
      <c r="EK26" s="105">
        <f>DN26*100/('кол-во часов'!H23*18)</f>
        <v>5.55555555555556</v>
      </c>
      <c r="EL26" s="105" t="e">
        <f>DO26*100/('кол-во часов'!I23*18)</f>
        <v>#DIV/0!</v>
      </c>
      <c r="EM26" s="105">
        <f>DP26*100/('кол-во часов'!J23*18)</f>
        <v>0</v>
      </c>
      <c r="EN26" s="105" t="e">
        <f>DQ26*100/('кол-во часов'!K23*18)</f>
        <v>#DIV/0!</v>
      </c>
      <c r="EO26" s="105" t="e">
        <f>DR26*100/('кол-во часов'!L23*18)</f>
        <v>#DIV/0!</v>
      </c>
      <c r="EP26" s="105" t="e">
        <f>DS26*100/('кол-во часов'!M23*18)</f>
        <v>#DIV/0!</v>
      </c>
      <c r="EQ26" s="105" t="e">
        <f>DT26*100/('кол-во часов'!N23*18)</f>
        <v>#DIV/0!</v>
      </c>
      <c r="ER26" s="105">
        <f>DU26*100/('кол-во часов'!O23*18)</f>
        <v>9.25925925925926</v>
      </c>
      <c r="ES26" s="105" t="e">
        <f>DV26*100/('кол-во часов'!P23*18)</f>
        <v>#DIV/0!</v>
      </c>
      <c r="ET26" s="105" t="e">
        <f>DW26*100/('кол-во часов'!Q23*18)</f>
        <v>#DIV/0!</v>
      </c>
      <c r="EU26" s="105">
        <f>DX26*100/('кол-во часов'!R16*18)</f>
        <v>0</v>
      </c>
      <c r="EV26" s="105">
        <f>DY26*100/('кол-во часов'!S23*18)</f>
        <v>0</v>
      </c>
      <c r="EW26" s="105">
        <f>DZ26*100/('кол-во часов'!T23*18)</f>
        <v>0</v>
      </c>
      <c r="EX26" s="105">
        <f>EA26*100/('кол-во часов'!U23*18)</f>
        <v>0</v>
      </c>
      <c r="EY26" s="105" t="e">
        <f>EB26*100/('кол-во часов'!V23*18)</f>
        <v>#DIV/0!</v>
      </c>
      <c r="EZ26" s="105">
        <f>EC26*100/('кол-во часов'!W23*18)</f>
        <v>0</v>
      </c>
      <c r="FA26" s="105">
        <f>ED26*100/('кол-во часов'!X23*18)</f>
        <v>0</v>
      </c>
    </row>
    <row r="27" ht="18" customHeight="1" spans="1:157">
      <c r="A27" s="45" t="s">
        <v>77</v>
      </c>
      <c r="B27" s="30" t="s">
        <v>37</v>
      </c>
      <c r="D27" s="43" t="s">
        <v>78</v>
      </c>
      <c r="E27" s="44"/>
      <c r="F27" s="44"/>
      <c r="G27" s="44"/>
      <c r="H27" s="44"/>
      <c r="I27" s="44"/>
      <c r="J27" s="44"/>
      <c r="K27" s="44" t="s">
        <v>21</v>
      </c>
      <c r="L27" s="44"/>
      <c r="M27" s="44"/>
      <c r="N27" s="44" t="s">
        <v>28</v>
      </c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 t="s">
        <v>17</v>
      </c>
      <c r="AB27" s="44"/>
      <c r="AC27" s="44" t="s">
        <v>28</v>
      </c>
      <c r="AD27" s="44"/>
      <c r="AE27" s="44"/>
      <c r="AF27" s="44"/>
      <c r="AG27" s="44" t="s">
        <v>16</v>
      </c>
      <c r="AH27" s="44"/>
      <c r="AI27" s="44"/>
      <c r="AJ27" s="44"/>
      <c r="AK27" s="44"/>
      <c r="AL27" s="44"/>
      <c r="AM27" s="44" t="s">
        <v>17</v>
      </c>
      <c r="AN27" s="44"/>
      <c r="AO27" s="44"/>
      <c r="AP27" s="44"/>
      <c r="AQ27" s="44"/>
      <c r="AR27" s="44"/>
      <c r="AS27" s="44"/>
      <c r="AT27" s="44"/>
      <c r="AU27" s="44" t="s">
        <v>16</v>
      </c>
      <c r="AV27" s="44"/>
      <c r="AW27" s="44"/>
      <c r="AX27" s="44"/>
      <c r="AY27" s="44" t="s">
        <v>28</v>
      </c>
      <c r="AZ27" s="44"/>
      <c r="BA27" s="44"/>
      <c r="BB27" s="44"/>
      <c r="BC27" s="44"/>
      <c r="BD27" s="44"/>
      <c r="BE27" s="44"/>
      <c r="BF27" s="44" t="s">
        <v>16</v>
      </c>
      <c r="BG27" s="44"/>
      <c r="BH27" s="44"/>
      <c r="BI27" s="44"/>
      <c r="BJ27" s="44"/>
      <c r="BK27" s="44" t="s">
        <v>17</v>
      </c>
      <c r="BL27" s="44"/>
      <c r="BM27" s="44"/>
      <c r="BN27" s="44"/>
      <c r="BO27" s="44"/>
      <c r="BP27" s="44"/>
      <c r="BQ27" s="44" t="s">
        <v>28</v>
      </c>
      <c r="BR27" s="44"/>
      <c r="BS27" s="44"/>
      <c r="BT27" s="44"/>
      <c r="BU27" s="44"/>
      <c r="BV27" s="44"/>
      <c r="BW27" s="44"/>
      <c r="BX27" s="44"/>
      <c r="BY27" s="44" t="s">
        <v>16</v>
      </c>
      <c r="BZ27" s="44"/>
      <c r="CA27" s="44"/>
      <c r="CB27" s="44"/>
      <c r="CC27" s="44"/>
      <c r="CD27" s="44"/>
      <c r="CE27" s="44"/>
      <c r="CF27" s="90" t="s">
        <v>60</v>
      </c>
      <c r="CG27" s="44"/>
      <c r="CH27" s="44"/>
      <c r="CI27" s="44"/>
      <c r="CJ27" s="44"/>
      <c r="CK27" s="44"/>
      <c r="CL27" s="90" t="s">
        <v>17</v>
      </c>
      <c r="CM27" s="44"/>
      <c r="CN27" s="44"/>
      <c r="CO27" s="90" t="s">
        <v>60</v>
      </c>
      <c r="CP27" s="90"/>
      <c r="CQ27" s="44"/>
      <c r="CR27" s="44"/>
      <c r="CS27" s="44" t="s">
        <v>28</v>
      </c>
      <c r="CT27" s="44"/>
      <c r="CU27" s="44"/>
      <c r="CV27" s="44" t="s">
        <v>17</v>
      </c>
      <c r="CW27" s="44"/>
      <c r="CX27" s="90" t="s">
        <v>16</v>
      </c>
      <c r="CY27" s="44"/>
      <c r="CZ27" s="44"/>
      <c r="DA27" s="44" t="s">
        <v>24</v>
      </c>
      <c r="DB27" s="44"/>
      <c r="DC27" s="44"/>
      <c r="DD27" s="44"/>
      <c r="DE27" s="44"/>
      <c r="DF27" s="44"/>
      <c r="DG27" s="44"/>
      <c r="DH27" s="99">
        <f t="shared" si="0"/>
        <v>5</v>
      </c>
      <c r="DI27" s="101">
        <f t="shared" si="1"/>
        <v>5</v>
      </c>
      <c r="DJ27" s="99">
        <f t="shared" si="2"/>
        <v>0</v>
      </c>
      <c r="DK27" s="99">
        <f t="shared" si="3"/>
        <v>0</v>
      </c>
      <c r="DL27" s="99">
        <f t="shared" si="24"/>
        <v>0</v>
      </c>
      <c r="DM27" s="99">
        <f t="shared" si="25"/>
        <v>0</v>
      </c>
      <c r="DN27" s="99">
        <f t="shared" si="26"/>
        <v>1</v>
      </c>
      <c r="DO27" s="99">
        <f t="shared" si="23"/>
        <v>0</v>
      </c>
      <c r="DP27" s="99">
        <f t="shared" si="27"/>
        <v>0</v>
      </c>
      <c r="DQ27" s="99">
        <f t="shared" si="9"/>
        <v>1</v>
      </c>
      <c r="DR27" s="99">
        <f t="shared" si="28"/>
        <v>0</v>
      </c>
      <c r="DS27" s="99">
        <f t="shared" si="29"/>
        <v>0</v>
      </c>
      <c r="DT27" s="99">
        <f t="shared" si="30"/>
        <v>0</v>
      </c>
      <c r="DU27" s="99">
        <f t="shared" si="31"/>
        <v>5</v>
      </c>
      <c r="DV27" s="99">
        <f t="shared" si="32"/>
        <v>0</v>
      </c>
      <c r="DW27" s="99">
        <f t="shared" si="33"/>
        <v>0</v>
      </c>
      <c r="DX27" s="99">
        <f t="shared" si="16"/>
        <v>0</v>
      </c>
      <c r="DY27" s="99">
        <f t="shared" si="17"/>
        <v>0</v>
      </c>
      <c r="DZ27" s="99">
        <f t="shared" si="18"/>
        <v>0</v>
      </c>
      <c r="EA27" s="99">
        <f t="shared" si="19"/>
        <v>0</v>
      </c>
      <c r="EB27" s="99">
        <f t="shared" si="34"/>
        <v>0</v>
      </c>
      <c r="EC27" s="99">
        <f t="shared" si="21"/>
        <v>0</v>
      </c>
      <c r="ED27" s="99">
        <f t="shared" si="22"/>
        <v>0</v>
      </c>
      <c r="EE27" s="105">
        <f>DH27*100/('кол-во часов'!B24*18)</f>
        <v>5.55555555555556</v>
      </c>
      <c r="EF27" s="105">
        <f>DI27*100/('кол-во часов'!C24*18)</f>
        <v>5.55555555555556</v>
      </c>
      <c r="EG27" s="105" t="e">
        <f>DJ27*100/('кол-во часов'!D24*17)</f>
        <v>#DIV/0!</v>
      </c>
      <c r="EH27" s="105" t="e">
        <f>DK27*100/('кол-во часов'!E24*18)</f>
        <v>#DIV/0!</v>
      </c>
      <c r="EI27" s="105" t="e">
        <f>DL27*100/('кол-во часов'!F24*18)</f>
        <v>#DIV/0!</v>
      </c>
      <c r="EJ27" s="105">
        <f>DM27*100/('кол-во часов'!G24*18)</f>
        <v>0</v>
      </c>
      <c r="EK27" s="105">
        <f>DN27*100/('кол-во часов'!H24*18)</f>
        <v>5.55555555555556</v>
      </c>
      <c r="EL27" s="105" t="e">
        <f>DO27*100/('кол-во часов'!I24*18)</f>
        <v>#DIV/0!</v>
      </c>
      <c r="EM27" s="105">
        <f>DP27*100/('кол-во часов'!J24*18)</f>
        <v>0</v>
      </c>
      <c r="EN27" s="105" t="e">
        <f>DQ27*100/('кол-во часов'!K24*18)</f>
        <v>#DIV/0!</v>
      </c>
      <c r="EO27" s="105" t="e">
        <f>DR27*100/('кол-во часов'!L24*18)</f>
        <v>#DIV/0!</v>
      </c>
      <c r="EP27" s="105" t="e">
        <f>DS27*100/('кол-во часов'!M24*18)</f>
        <v>#DIV/0!</v>
      </c>
      <c r="EQ27" s="105" t="e">
        <f>DT27*100/('кол-во часов'!N24*18)</f>
        <v>#DIV/0!</v>
      </c>
      <c r="ER27" s="105">
        <f>DU27*100/('кол-во часов'!O24*18)</f>
        <v>9.25925925925926</v>
      </c>
      <c r="ES27" s="105" t="e">
        <f>DV27*100/('кол-во часов'!P24*18)</f>
        <v>#DIV/0!</v>
      </c>
      <c r="ET27" s="105" t="e">
        <f>DW27*100/('кол-во часов'!Q24*18)</f>
        <v>#DIV/0!</v>
      </c>
      <c r="EU27" s="105">
        <f>DX27*100/('кол-во часов'!R17*18)</f>
        <v>0</v>
      </c>
      <c r="EV27" s="105">
        <f>DY27*100/('кол-во часов'!S24*18)</f>
        <v>0</v>
      </c>
      <c r="EW27" s="105">
        <f>DZ27*100/('кол-во часов'!T24*18)</f>
        <v>0</v>
      </c>
      <c r="EX27" s="105">
        <f>EA27*100/('кол-во часов'!U24*18)</f>
        <v>0</v>
      </c>
      <c r="EY27" s="105" t="e">
        <f>EB27*100/('кол-во часов'!V24*18)</f>
        <v>#DIV/0!</v>
      </c>
      <c r="EZ27" s="105">
        <f>EC27*100/('кол-во часов'!W24*18)</f>
        <v>0</v>
      </c>
      <c r="FA27" s="105">
        <f>ED27*100/('кол-во часов'!X24*18)</f>
        <v>0</v>
      </c>
    </row>
    <row r="28" ht="18" customHeight="1" spans="1:157">
      <c r="A28" s="46" t="s">
        <v>79</v>
      </c>
      <c r="B28" s="33" t="s">
        <v>30</v>
      </c>
      <c r="D28" s="47" t="s">
        <v>80</v>
      </c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 t="s">
        <v>21</v>
      </c>
      <c r="P28" s="48"/>
      <c r="Q28" s="48"/>
      <c r="R28" s="48"/>
      <c r="S28" s="48"/>
      <c r="T28" s="48" t="s">
        <v>16</v>
      </c>
      <c r="U28" s="48"/>
      <c r="V28" s="48" t="s">
        <v>17</v>
      </c>
      <c r="W28" s="48"/>
      <c r="X28" s="48"/>
      <c r="Y28" s="48"/>
      <c r="Z28" s="48"/>
      <c r="AA28" s="48" t="s">
        <v>28</v>
      </c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 t="s">
        <v>16</v>
      </c>
      <c r="AP28" s="48"/>
      <c r="AQ28" s="48"/>
      <c r="AR28" s="48" t="s">
        <v>17</v>
      </c>
      <c r="AS28" s="48"/>
      <c r="AT28" s="48"/>
      <c r="AU28" s="48"/>
      <c r="AV28" s="48"/>
      <c r="AW28" s="48"/>
      <c r="AX28" s="48"/>
      <c r="AY28" s="48"/>
      <c r="AZ28" s="48"/>
      <c r="BA28" s="48" t="s">
        <v>28</v>
      </c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 t="s">
        <v>16</v>
      </c>
      <c r="BN28" s="48"/>
      <c r="BO28" s="48"/>
      <c r="BP28" s="48"/>
      <c r="BQ28" s="48" t="s">
        <v>17</v>
      </c>
      <c r="BR28" s="48"/>
      <c r="BS28" s="48"/>
      <c r="BT28" s="48"/>
      <c r="BU28" s="48"/>
      <c r="BV28" s="48"/>
      <c r="BW28" s="48" t="s">
        <v>28</v>
      </c>
      <c r="BX28" s="48"/>
      <c r="BY28" s="48"/>
      <c r="BZ28" s="48"/>
      <c r="CA28" s="48"/>
      <c r="CB28" s="48"/>
      <c r="CC28" s="48"/>
      <c r="CD28" s="48"/>
      <c r="CE28" s="48"/>
      <c r="CF28" s="91" t="s">
        <v>60</v>
      </c>
      <c r="CG28" s="48"/>
      <c r="CH28" s="48"/>
      <c r="CI28" s="48"/>
      <c r="CJ28" s="91" t="s">
        <v>17</v>
      </c>
      <c r="CK28" s="48"/>
      <c r="CL28" s="91"/>
      <c r="CM28" s="48"/>
      <c r="CN28" s="48"/>
      <c r="CO28" s="91" t="s">
        <v>16</v>
      </c>
      <c r="CP28" s="91"/>
      <c r="CQ28" s="48"/>
      <c r="CR28" s="48"/>
      <c r="CS28" s="91" t="s">
        <v>60</v>
      </c>
      <c r="CT28" s="48"/>
      <c r="CU28" s="48"/>
      <c r="CV28" s="48" t="s">
        <v>28</v>
      </c>
      <c r="CW28" s="48"/>
      <c r="CX28" s="48" t="s">
        <v>17</v>
      </c>
      <c r="CY28" s="48"/>
      <c r="CZ28" s="48"/>
      <c r="DA28" s="48" t="s">
        <v>16</v>
      </c>
      <c r="DB28" s="48"/>
      <c r="DC28" s="48" t="s">
        <v>24</v>
      </c>
      <c r="DD28" s="48"/>
      <c r="DE28" s="48"/>
      <c r="DF28" s="48"/>
      <c r="DG28" s="48"/>
      <c r="DH28" s="99">
        <f t="shared" si="0"/>
        <v>5</v>
      </c>
      <c r="DI28" s="101">
        <f t="shared" si="1"/>
        <v>5</v>
      </c>
      <c r="DJ28" s="99">
        <f t="shared" si="2"/>
        <v>0</v>
      </c>
      <c r="DK28" s="99">
        <f t="shared" si="3"/>
        <v>0</v>
      </c>
      <c r="DL28" s="99">
        <f t="shared" si="24"/>
        <v>0</v>
      </c>
      <c r="DM28" s="99">
        <f t="shared" si="25"/>
        <v>0</v>
      </c>
      <c r="DN28" s="99">
        <f t="shared" si="26"/>
        <v>1</v>
      </c>
      <c r="DO28" s="99">
        <f t="shared" si="23"/>
        <v>0</v>
      </c>
      <c r="DP28" s="99">
        <f t="shared" si="27"/>
        <v>0</v>
      </c>
      <c r="DQ28" s="99">
        <f t="shared" si="9"/>
        <v>1</v>
      </c>
      <c r="DR28" s="99">
        <f t="shared" si="28"/>
        <v>0</v>
      </c>
      <c r="DS28" s="99">
        <f t="shared" si="29"/>
        <v>0</v>
      </c>
      <c r="DT28" s="99">
        <f t="shared" si="30"/>
        <v>0</v>
      </c>
      <c r="DU28" s="99">
        <f t="shared" si="31"/>
        <v>4</v>
      </c>
      <c r="DV28" s="99">
        <f t="shared" si="32"/>
        <v>0</v>
      </c>
      <c r="DW28" s="99">
        <f t="shared" si="33"/>
        <v>0</v>
      </c>
      <c r="DX28" s="99">
        <f t="shared" si="16"/>
        <v>0</v>
      </c>
      <c r="DY28" s="99">
        <f t="shared" si="17"/>
        <v>0</v>
      </c>
      <c r="DZ28" s="99">
        <f t="shared" si="18"/>
        <v>0</v>
      </c>
      <c r="EA28" s="99">
        <f t="shared" si="19"/>
        <v>0</v>
      </c>
      <c r="EB28" s="99">
        <f t="shared" si="34"/>
        <v>0</v>
      </c>
      <c r="EC28" s="99">
        <f t="shared" si="21"/>
        <v>0</v>
      </c>
      <c r="ED28" s="99">
        <f t="shared" si="22"/>
        <v>0</v>
      </c>
      <c r="EE28" s="105">
        <f>DH28*100/('кол-во часов'!B25*18)</f>
        <v>4.62962962962963</v>
      </c>
      <c r="EF28" s="105">
        <f>DI28*100/('кол-во часов'!C25*18)</f>
        <v>5.55555555555556</v>
      </c>
      <c r="EG28" s="105" t="e">
        <f>DJ28*100/('кол-во часов'!D25*17)</f>
        <v>#DIV/0!</v>
      </c>
      <c r="EH28" s="105" t="e">
        <f>DK28*100/('кол-во часов'!E25*18)</f>
        <v>#DIV/0!</v>
      </c>
      <c r="EI28" s="105" t="e">
        <f>DL28*100/('кол-во часов'!F25*18)</f>
        <v>#DIV/0!</v>
      </c>
      <c r="EJ28" s="105">
        <f>DM28*100/('кол-во часов'!G25*18)</f>
        <v>0</v>
      </c>
      <c r="EK28" s="105">
        <f>DN28*100/('кол-во часов'!H25*18)</f>
        <v>5.55555555555556</v>
      </c>
      <c r="EL28" s="105" t="e">
        <f>DO28*100/('кол-во часов'!I25*18)</f>
        <v>#DIV/0!</v>
      </c>
      <c r="EM28" s="105">
        <f>DP28*100/('кол-во часов'!J25*18)</f>
        <v>0</v>
      </c>
      <c r="EN28" s="105" t="e">
        <f>DQ28*100/('кол-во часов'!K25*18)</f>
        <v>#DIV/0!</v>
      </c>
      <c r="EO28" s="105">
        <f>DR28*100/('кол-во часов'!L25*18)</f>
        <v>0</v>
      </c>
      <c r="EP28" s="105" t="e">
        <f>DS28*100/('кол-во часов'!M25*18)</f>
        <v>#DIV/0!</v>
      </c>
      <c r="EQ28" s="105" t="e">
        <f>DT28*100/('кол-во часов'!N25*18)</f>
        <v>#DIV/0!</v>
      </c>
      <c r="ER28" s="105">
        <f>DU28*100/('кол-во часов'!O25*18)</f>
        <v>7.40740740740741</v>
      </c>
      <c r="ES28" s="105" t="e">
        <f>DV28*100/('кол-во часов'!P25*18)</f>
        <v>#DIV/0!</v>
      </c>
      <c r="ET28" s="105" t="e">
        <f>DW28*100/('кол-во часов'!Q25*18)</f>
        <v>#DIV/0!</v>
      </c>
      <c r="EU28" s="105">
        <f>DX28*100/('кол-во часов'!R18*18)</f>
        <v>0</v>
      </c>
      <c r="EV28" s="105">
        <f>DY28*100/('кол-во часов'!S25*18)</f>
        <v>0</v>
      </c>
      <c r="EW28" s="105" t="e">
        <f>DZ28*100/('кол-во часов'!T25*18)</f>
        <v>#DIV/0!</v>
      </c>
      <c r="EX28" s="105">
        <f>EA28*100/('кол-во часов'!U25*18)</f>
        <v>0</v>
      </c>
      <c r="EY28" s="105" t="e">
        <f>EB28*100/('кол-во часов'!V25*18)</f>
        <v>#DIV/0!</v>
      </c>
      <c r="EZ28" s="105">
        <f>EC28*100/('кол-во часов'!W25*18)</f>
        <v>0</v>
      </c>
      <c r="FA28" s="105">
        <f>ED28*100/('кол-во часов'!X25*18)</f>
        <v>0</v>
      </c>
    </row>
    <row r="29" ht="18" customHeight="1" spans="1:157">
      <c r="A29" s="45" t="s">
        <v>81</v>
      </c>
      <c r="B29" s="30" t="s">
        <v>27</v>
      </c>
      <c r="D29" s="47" t="s">
        <v>82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 t="s">
        <v>21</v>
      </c>
      <c r="P29" s="48"/>
      <c r="Q29" s="48"/>
      <c r="R29" s="48" t="s">
        <v>16</v>
      </c>
      <c r="S29" s="48"/>
      <c r="T29" s="48"/>
      <c r="U29" s="48"/>
      <c r="V29" s="48" t="s">
        <v>17</v>
      </c>
      <c r="W29" s="48"/>
      <c r="X29" s="48"/>
      <c r="Y29" s="48"/>
      <c r="Z29" s="48"/>
      <c r="AA29" s="48" t="s">
        <v>28</v>
      </c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 t="s">
        <v>16</v>
      </c>
      <c r="AP29" s="48"/>
      <c r="AQ29" s="48"/>
      <c r="AR29" s="48" t="s">
        <v>17</v>
      </c>
      <c r="AS29" s="48"/>
      <c r="AT29" s="48"/>
      <c r="AU29" s="48"/>
      <c r="AV29" s="48"/>
      <c r="AW29" s="48"/>
      <c r="AX29" s="48"/>
      <c r="AY29" s="48"/>
      <c r="AZ29" s="48"/>
      <c r="BA29" s="48" t="s">
        <v>28</v>
      </c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 t="s">
        <v>16</v>
      </c>
      <c r="BN29" s="48"/>
      <c r="BO29" s="48"/>
      <c r="BP29" s="48"/>
      <c r="BQ29" s="48" t="s">
        <v>17</v>
      </c>
      <c r="BR29" s="48"/>
      <c r="BS29" s="48"/>
      <c r="BT29" s="48"/>
      <c r="BU29" s="48"/>
      <c r="BV29" s="48"/>
      <c r="BW29" s="48" t="s">
        <v>28</v>
      </c>
      <c r="BX29" s="48"/>
      <c r="BY29" s="48"/>
      <c r="BZ29" s="48"/>
      <c r="CA29" s="48"/>
      <c r="CB29" s="48"/>
      <c r="CC29" s="48"/>
      <c r="CD29" s="48"/>
      <c r="CE29" s="48"/>
      <c r="CF29" s="91" t="s">
        <v>60</v>
      </c>
      <c r="CG29" s="48"/>
      <c r="CH29" s="48"/>
      <c r="CI29" s="48"/>
      <c r="CJ29" s="91" t="s">
        <v>17</v>
      </c>
      <c r="CK29" s="48"/>
      <c r="CL29" s="91"/>
      <c r="CM29" s="48"/>
      <c r="CN29" s="48"/>
      <c r="CO29" s="91" t="s">
        <v>16</v>
      </c>
      <c r="CP29" s="91"/>
      <c r="CQ29" s="48"/>
      <c r="CR29" s="48"/>
      <c r="CS29" s="91" t="s">
        <v>60</v>
      </c>
      <c r="CT29" s="48"/>
      <c r="CU29" s="48"/>
      <c r="CV29" s="48" t="s">
        <v>28</v>
      </c>
      <c r="CW29" s="48"/>
      <c r="CX29" s="48" t="s">
        <v>17</v>
      </c>
      <c r="CY29" s="48"/>
      <c r="CZ29" s="48"/>
      <c r="DA29" s="48" t="s">
        <v>16</v>
      </c>
      <c r="DB29" s="48"/>
      <c r="DC29" s="48" t="s">
        <v>24</v>
      </c>
      <c r="DD29" s="48"/>
      <c r="DE29" s="48"/>
      <c r="DF29" s="48"/>
      <c r="DG29" s="48"/>
      <c r="DH29" s="99">
        <f t="shared" si="0"/>
        <v>5</v>
      </c>
      <c r="DI29" s="101">
        <f t="shared" si="1"/>
        <v>5</v>
      </c>
      <c r="DJ29" s="99">
        <f t="shared" si="2"/>
        <v>0</v>
      </c>
      <c r="DK29" s="99">
        <f t="shared" si="3"/>
        <v>0</v>
      </c>
      <c r="DL29" s="99">
        <f t="shared" si="24"/>
        <v>0</v>
      </c>
      <c r="DM29" s="99">
        <f t="shared" si="25"/>
        <v>0</v>
      </c>
      <c r="DN29" s="99">
        <f t="shared" si="26"/>
        <v>1</v>
      </c>
      <c r="DO29" s="99">
        <f t="shared" si="23"/>
        <v>0</v>
      </c>
      <c r="DP29" s="99">
        <f t="shared" si="27"/>
        <v>0</v>
      </c>
      <c r="DQ29" s="99">
        <f t="shared" si="9"/>
        <v>1</v>
      </c>
      <c r="DR29" s="99">
        <f t="shared" si="28"/>
        <v>0</v>
      </c>
      <c r="DS29" s="99">
        <f t="shared" si="29"/>
        <v>0</v>
      </c>
      <c r="DT29" s="99">
        <f t="shared" si="30"/>
        <v>0</v>
      </c>
      <c r="DU29" s="99">
        <f t="shared" si="31"/>
        <v>4</v>
      </c>
      <c r="DV29" s="99">
        <f t="shared" si="32"/>
        <v>0</v>
      </c>
      <c r="DW29" s="99">
        <f t="shared" si="33"/>
        <v>0</v>
      </c>
      <c r="DX29" s="99">
        <f t="shared" si="16"/>
        <v>0</v>
      </c>
      <c r="DY29" s="99">
        <f t="shared" si="17"/>
        <v>0</v>
      </c>
      <c r="DZ29" s="99">
        <f t="shared" si="18"/>
        <v>0</v>
      </c>
      <c r="EA29" s="99">
        <f t="shared" si="19"/>
        <v>0</v>
      </c>
      <c r="EB29" s="99">
        <f t="shared" si="34"/>
        <v>0</v>
      </c>
      <c r="EC29" s="99">
        <f t="shared" si="21"/>
        <v>0</v>
      </c>
      <c r="ED29" s="99">
        <f t="shared" si="22"/>
        <v>0</v>
      </c>
      <c r="EE29" s="105">
        <f>DH29*100/('кол-во часов'!B26*18)</f>
        <v>4.62962962962963</v>
      </c>
      <c r="EF29" s="105">
        <f>DI29*100/('кол-во часов'!C26*18)</f>
        <v>5.55555555555556</v>
      </c>
      <c r="EG29" s="105" t="e">
        <f>DJ29*100/('кол-во часов'!D26*17)</f>
        <v>#DIV/0!</v>
      </c>
      <c r="EH29" s="105" t="e">
        <f>DK29*100/('кол-во часов'!E26*18)</f>
        <v>#DIV/0!</v>
      </c>
      <c r="EI29" s="105" t="e">
        <f>DL29*100/('кол-во часов'!F26*18)</f>
        <v>#DIV/0!</v>
      </c>
      <c r="EJ29" s="105">
        <f>DM29*100/('кол-во часов'!G26*18)</f>
        <v>0</v>
      </c>
      <c r="EK29" s="105">
        <f>DN29*100/('кол-во часов'!H26*18)</f>
        <v>5.55555555555556</v>
      </c>
      <c r="EL29" s="105" t="e">
        <f>DO29*100/('кол-во часов'!I26*18)</f>
        <v>#DIV/0!</v>
      </c>
      <c r="EM29" s="105">
        <f>DP29*100/('кол-во часов'!J26*18)</f>
        <v>0</v>
      </c>
      <c r="EN29" s="105" t="e">
        <f>DQ29*100/('кол-во часов'!K26*18)</f>
        <v>#DIV/0!</v>
      </c>
      <c r="EO29" s="105">
        <f>DR29*100/('кол-во часов'!L26*18)</f>
        <v>0</v>
      </c>
      <c r="EP29" s="105" t="e">
        <f>DS29*100/('кол-во часов'!M26*18)</f>
        <v>#DIV/0!</v>
      </c>
      <c r="EQ29" s="105" t="e">
        <f>DT29*100/('кол-во часов'!N26*18)</f>
        <v>#DIV/0!</v>
      </c>
      <c r="ER29" s="105">
        <f>DU29*100/('кол-во часов'!O26*18)</f>
        <v>7.40740740740741</v>
      </c>
      <c r="ES29" s="105" t="e">
        <f>DV29*100/('кол-во часов'!P26*18)</f>
        <v>#DIV/0!</v>
      </c>
      <c r="ET29" s="105" t="e">
        <f>DW29*100/('кол-во часов'!Q26*18)</f>
        <v>#DIV/0!</v>
      </c>
      <c r="EU29" s="105">
        <f>DX29*100/('кол-во часов'!R19*18)</f>
        <v>0</v>
      </c>
      <c r="EV29" s="105">
        <f>DY29*100/('кол-во часов'!S26*18)</f>
        <v>0</v>
      </c>
      <c r="EW29" s="105" t="e">
        <f>DZ29*100/('кол-во часов'!T26*18)</f>
        <v>#DIV/0!</v>
      </c>
      <c r="EX29" s="105">
        <f>EA29*100/('кол-во часов'!U26*18)</f>
        <v>0</v>
      </c>
      <c r="EY29" s="105" t="e">
        <f>EB29*100/('кол-во часов'!V26*18)</f>
        <v>#DIV/0!</v>
      </c>
      <c r="EZ29" s="105">
        <f>EC29*100/('кол-во часов'!W26*18)</f>
        <v>0</v>
      </c>
      <c r="FA29" s="105">
        <f>ED29*100/('кол-во часов'!X26*18)</f>
        <v>0</v>
      </c>
    </row>
    <row r="30" ht="18" customHeight="1" spans="4:157">
      <c r="D30" s="47" t="s">
        <v>83</v>
      </c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 t="s">
        <v>21</v>
      </c>
      <c r="P30" s="48"/>
      <c r="Q30" s="48"/>
      <c r="R30" s="48"/>
      <c r="S30" s="48"/>
      <c r="T30" s="48" t="s">
        <v>16</v>
      </c>
      <c r="U30" s="48"/>
      <c r="V30" s="48" t="s">
        <v>17</v>
      </c>
      <c r="W30" s="48"/>
      <c r="X30" s="48"/>
      <c r="Y30" s="48"/>
      <c r="Z30" s="48"/>
      <c r="AA30" s="48" t="s">
        <v>28</v>
      </c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 t="s">
        <v>16</v>
      </c>
      <c r="AP30" s="48"/>
      <c r="AQ30" s="48"/>
      <c r="AR30" s="48" t="s">
        <v>17</v>
      </c>
      <c r="AS30" s="48"/>
      <c r="AT30" s="48"/>
      <c r="AU30" s="48"/>
      <c r="AV30" s="48"/>
      <c r="AW30" s="48"/>
      <c r="AX30" s="48"/>
      <c r="AY30" s="48"/>
      <c r="AZ30" s="48"/>
      <c r="BA30" s="48" t="s">
        <v>28</v>
      </c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 t="s">
        <v>16</v>
      </c>
      <c r="BN30" s="48"/>
      <c r="BO30" s="48"/>
      <c r="BP30" s="48"/>
      <c r="BQ30" s="48" t="s">
        <v>17</v>
      </c>
      <c r="BR30" s="48"/>
      <c r="BS30" s="48"/>
      <c r="BT30" s="48"/>
      <c r="BU30" s="48"/>
      <c r="BV30" s="48"/>
      <c r="BW30" s="48" t="s">
        <v>28</v>
      </c>
      <c r="BX30" s="48"/>
      <c r="BY30" s="48"/>
      <c r="BZ30" s="48"/>
      <c r="CA30" s="48"/>
      <c r="CB30" s="48"/>
      <c r="CC30" s="48"/>
      <c r="CD30" s="48"/>
      <c r="CE30" s="48"/>
      <c r="CF30" s="91" t="s">
        <v>60</v>
      </c>
      <c r="CG30" s="48"/>
      <c r="CH30" s="48"/>
      <c r="CI30" s="48"/>
      <c r="CJ30" s="91" t="s">
        <v>17</v>
      </c>
      <c r="CK30" s="48"/>
      <c r="CL30" s="91"/>
      <c r="CM30" s="48"/>
      <c r="CN30" s="48"/>
      <c r="CO30" s="91" t="s">
        <v>16</v>
      </c>
      <c r="CP30" s="91"/>
      <c r="CQ30" s="48"/>
      <c r="CR30" s="48"/>
      <c r="CS30" s="91" t="s">
        <v>60</v>
      </c>
      <c r="CT30" s="48"/>
      <c r="CU30" s="48"/>
      <c r="CV30" s="48" t="s">
        <v>28</v>
      </c>
      <c r="CW30" s="48"/>
      <c r="CX30" s="48" t="s">
        <v>17</v>
      </c>
      <c r="CY30" s="48"/>
      <c r="CZ30" s="48"/>
      <c r="DA30" s="48" t="s">
        <v>16</v>
      </c>
      <c r="DB30" s="48"/>
      <c r="DC30" s="48" t="s">
        <v>24</v>
      </c>
      <c r="DD30" s="48"/>
      <c r="DE30" s="48"/>
      <c r="DF30" s="48"/>
      <c r="DG30" s="48"/>
      <c r="DH30" s="99">
        <f t="shared" si="0"/>
        <v>5</v>
      </c>
      <c r="DI30" s="101">
        <f t="shared" si="1"/>
        <v>5</v>
      </c>
      <c r="DJ30" s="99">
        <f t="shared" si="2"/>
        <v>0</v>
      </c>
      <c r="DK30" s="99">
        <f t="shared" si="3"/>
        <v>0</v>
      </c>
      <c r="DL30" s="99">
        <f t="shared" si="24"/>
        <v>0</v>
      </c>
      <c r="DM30" s="99">
        <f t="shared" si="25"/>
        <v>0</v>
      </c>
      <c r="DN30" s="99">
        <f t="shared" si="26"/>
        <v>1</v>
      </c>
      <c r="DO30" s="99">
        <f t="shared" si="23"/>
        <v>0</v>
      </c>
      <c r="DP30" s="99">
        <f t="shared" si="27"/>
        <v>0</v>
      </c>
      <c r="DQ30" s="99">
        <f t="shared" si="9"/>
        <v>1</v>
      </c>
      <c r="DR30" s="99">
        <f t="shared" si="28"/>
        <v>0</v>
      </c>
      <c r="DS30" s="99">
        <f t="shared" si="29"/>
        <v>0</v>
      </c>
      <c r="DT30" s="99">
        <f t="shared" si="30"/>
        <v>0</v>
      </c>
      <c r="DU30" s="99">
        <f t="shared" si="31"/>
        <v>4</v>
      </c>
      <c r="DV30" s="99">
        <f t="shared" si="32"/>
        <v>0</v>
      </c>
      <c r="DW30" s="99">
        <f t="shared" si="33"/>
        <v>0</v>
      </c>
      <c r="DX30" s="99">
        <f t="shared" si="16"/>
        <v>0</v>
      </c>
      <c r="DY30" s="99">
        <f t="shared" si="17"/>
        <v>0</v>
      </c>
      <c r="DZ30" s="99">
        <f t="shared" si="18"/>
        <v>0</v>
      </c>
      <c r="EA30" s="99">
        <f t="shared" si="19"/>
        <v>0</v>
      </c>
      <c r="EB30" s="99">
        <f t="shared" si="34"/>
        <v>0</v>
      </c>
      <c r="EC30" s="99">
        <f t="shared" si="21"/>
        <v>0</v>
      </c>
      <c r="ED30" s="99">
        <f t="shared" si="22"/>
        <v>0</v>
      </c>
      <c r="EE30" s="105">
        <f>DH30*100/('кол-во часов'!B27*18)</f>
        <v>4.62962962962963</v>
      </c>
      <c r="EF30" s="105">
        <f>DI30*100/('кол-во часов'!C27*18)</f>
        <v>5.55555555555556</v>
      </c>
      <c r="EG30" s="105" t="e">
        <f>DJ30*100/('кол-во часов'!D27*17)</f>
        <v>#DIV/0!</v>
      </c>
      <c r="EH30" s="105" t="e">
        <f>DK30*100/('кол-во часов'!E27*18)</f>
        <v>#DIV/0!</v>
      </c>
      <c r="EI30" s="105" t="e">
        <f>DL30*100/('кол-во часов'!F27*18)</f>
        <v>#DIV/0!</v>
      </c>
      <c r="EJ30" s="105">
        <f>DM30*100/('кол-во часов'!G27*18)</f>
        <v>0</v>
      </c>
      <c r="EK30" s="105">
        <f>DN30*100/('кол-во часов'!H27*18)</f>
        <v>5.55555555555556</v>
      </c>
      <c r="EL30" s="105" t="e">
        <f>DO30*100/('кол-во часов'!I27*18)</f>
        <v>#DIV/0!</v>
      </c>
      <c r="EM30" s="105">
        <f>DP30*100/('кол-во часов'!J27*18)</f>
        <v>0</v>
      </c>
      <c r="EN30" s="105" t="e">
        <f>DQ30*100/('кол-во часов'!K27*18)</f>
        <v>#DIV/0!</v>
      </c>
      <c r="EO30" s="105">
        <f>DR30*100/('кол-во часов'!L27*18)</f>
        <v>0</v>
      </c>
      <c r="EP30" s="105" t="e">
        <f>DS30*100/('кол-во часов'!M27*18)</f>
        <v>#DIV/0!</v>
      </c>
      <c r="EQ30" s="105" t="e">
        <f>DT30*100/('кол-во часов'!N27*18)</f>
        <v>#DIV/0!</v>
      </c>
      <c r="ER30" s="105">
        <f>DU30*100/('кол-во часов'!O27*18)</f>
        <v>7.40740740740741</v>
      </c>
      <c r="ES30" s="105" t="e">
        <f>DV30*100/('кол-во часов'!P27*18)</f>
        <v>#DIV/0!</v>
      </c>
      <c r="ET30" s="105" t="e">
        <f>DW30*100/('кол-во часов'!Q27*18)</f>
        <v>#DIV/0!</v>
      </c>
      <c r="EU30" s="105" t="e">
        <f>DX30*100/('кол-во часов'!R20*18)</f>
        <v>#DIV/0!</v>
      </c>
      <c r="EV30" s="105">
        <f>DY30*100/('кол-во часов'!S27*18)</f>
        <v>0</v>
      </c>
      <c r="EW30" s="105" t="e">
        <f>DZ30*100/('кол-во часов'!T27*18)</f>
        <v>#DIV/0!</v>
      </c>
      <c r="EX30" s="105">
        <f>EA30*100/('кол-во часов'!U27*18)</f>
        <v>0</v>
      </c>
      <c r="EY30" s="105" t="e">
        <f>EB30*100/('кол-во часов'!V27*18)</f>
        <v>#DIV/0!</v>
      </c>
      <c r="EZ30" s="105">
        <f>EC30*100/('кол-во часов'!W27*18)</f>
        <v>0</v>
      </c>
      <c r="FA30" s="105">
        <f>ED30*100/('кол-во часов'!X27*18)</f>
        <v>0</v>
      </c>
    </row>
    <row r="31" ht="18" customHeight="1" spans="4:157">
      <c r="D31" s="49" t="s">
        <v>84</v>
      </c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 t="s">
        <v>21</v>
      </c>
      <c r="P31" s="48"/>
      <c r="Q31" s="48"/>
      <c r="R31" s="48" t="s">
        <v>16</v>
      </c>
      <c r="S31" s="48"/>
      <c r="T31" s="48"/>
      <c r="U31" s="48"/>
      <c r="V31" s="48" t="s">
        <v>17</v>
      </c>
      <c r="W31" s="48"/>
      <c r="X31" s="48"/>
      <c r="Y31" s="48"/>
      <c r="Z31" s="48"/>
      <c r="AA31" s="48" t="s">
        <v>28</v>
      </c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 t="s">
        <v>16</v>
      </c>
      <c r="AP31" s="48"/>
      <c r="AQ31" s="48"/>
      <c r="AR31" s="48" t="s">
        <v>17</v>
      </c>
      <c r="AS31" s="48"/>
      <c r="AT31" s="48"/>
      <c r="AU31" s="48"/>
      <c r="AV31" s="48"/>
      <c r="AW31" s="48"/>
      <c r="AX31" s="48"/>
      <c r="AY31" s="48"/>
      <c r="AZ31" s="48"/>
      <c r="BA31" s="48" t="s">
        <v>28</v>
      </c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 t="s">
        <v>16</v>
      </c>
      <c r="BN31" s="48"/>
      <c r="BO31" s="48"/>
      <c r="BP31" s="48"/>
      <c r="BQ31" s="48" t="s">
        <v>17</v>
      </c>
      <c r="BR31" s="48"/>
      <c r="BS31" s="48"/>
      <c r="BT31" s="48"/>
      <c r="BU31" s="48"/>
      <c r="BV31" s="48"/>
      <c r="BW31" s="48" t="s">
        <v>28</v>
      </c>
      <c r="BX31" s="48"/>
      <c r="BY31" s="48"/>
      <c r="BZ31" s="48"/>
      <c r="CA31" s="48"/>
      <c r="CB31" s="48"/>
      <c r="CC31" s="48"/>
      <c r="CD31" s="48"/>
      <c r="CE31" s="48"/>
      <c r="CF31" s="91" t="s">
        <v>60</v>
      </c>
      <c r="CG31" s="48"/>
      <c r="CH31" s="48"/>
      <c r="CI31" s="48"/>
      <c r="CJ31" s="91" t="s">
        <v>17</v>
      </c>
      <c r="CK31" s="48"/>
      <c r="CL31" s="91"/>
      <c r="CM31" s="48"/>
      <c r="CN31" s="48"/>
      <c r="CO31" s="91" t="s">
        <v>16</v>
      </c>
      <c r="CP31" s="91"/>
      <c r="CQ31" s="48"/>
      <c r="CR31" s="48"/>
      <c r="CS31" s="91" t="s">
        <v>60</v>
      </c>
      <c r="CT31" s="48"/>
      <c r="CU31" s="48"/>
      <c r="CV31" s="48" t="s">
        <v>28</v>
      </c>
      <c r="CW31" s="48"/>
      <c r="CX31" s="48" t="s">
        <v>17</v>
      </c>
      <c r="CY31" s="48"/>
      <c r="CZ31" s="48"/>
      <c r="DA31" s="48" t="s">
        <v>16</v>
      </c>
      <c r="DB31" s="48"/>
      <c r="DC31" s="48" t="s">
        <v>24</v>
      </c>
      <c r="DD31" s="48"/>
      <c r="DE31" s="48"/>
      <c r="DF31" s="48"/>
      <c r="DG31" s="48"/>
      <c r="DH31" s="99">
        <f t="shared" si="0"/>
        <v>5</v>
      </c>
      <c r="DI31" s="101">
        <f t="shared" si="1"/>
        <v>5</v>
      </c>
      <c r="DJ31" s="99">
        <f t="shared" si="2"/>
        <v>0</v>
      </c>
      <c r="DK31" s="99">
        <f t="shared" si="3"/>
        <v>0</v>
      </c>
      <c r="DL31" s="99">
        <f t="shared" si="24"/>
        <v>0</v>
      </c>
      <c r="DM31" s="99">
        <f t="shared" si="25"/>
        <v>0</v>
      </c>
      <c r="DN31" s="99">
        <f t="shared" si="26"/>
        <v>1</v>
      </c>
      <c r="DO31" s="99">
        <f t="shared" si="23"/>
        <v>0</v>
      </c>
      <c r="DP31" s="99">
        <f t="shared" si="27"/>
        <v>0</v>
      </c>
      <c r="DQ31" s="99">
        <f t="shared" si="9"/>
        <v>1</v>
      </c>
      <c r="DR31" s="99">
        <f t="shared" si="28"/>
        <v>0</v>
      </c>
      <c r="DS31" s="99">
        <f t="shared" si="29"/>
        <v>0</v>
      </c>
      <c r="DT31" s="99">
        <f t="shared" si="30"/>
        <v>0</v>
      </c>
      <c r="DU31" s="99">
        <f t="shared" si="31"/>
        <v>4</v>
      </c>
      <c r="DV31" s="99">
        <f t="shared" si="32"/>
        <v>0</v>
      </c>
      <c r="DW31" s="99">
        <f t="shared" si="33"/>
        <v>0</v>
      </c>
      <c r="DX31" s="99">
        <f t="shared" si="16"/>
        <v>0</v>
      </c>
      <c r="DY31" s="99">
        <f t="shared" si="17"/>
        <v>0</v>
      </c>
      <c r="DZ31" s="99">
        <f t="shared" si="18"/>
        <v>0</v>
      </c>
      <c r="EA31" s="99">
        <f t="shared" si="19"/>
        <v>0</v>
      </c>
      <c r="EB31" s="99">
        <f t="shared" si="34"/>
        <v>0</v>
      </c>
      <c r="EC31" s="99">
        <f t="shared" si="21"/>
        <v>0</v>
      </c>
      <c r="ED31" s="99">
        <f t="shared" si="22"/>
        <v>0</v>
      </c>
      <c r="EE31" s="105">
        <f>DH31*100/('кол-во часов'!B28*18)</f>
        <v>4.62962962962963</v>
      </c>
      <c r="EF31" s="105">
        <f>DI31*100/('кол-во часов'!C28*18)</f>
        <v>5.55555555555556</v>
      </c>
      <c r="EG31" s="105" t="e">
        <f>DJ31*100/('кол-во часов'!D28*17)</f>
        <v>#DIV/0!</v>
      </c>
      <c r="EH31" s="105" t="e">
        <f>DK31*100/('кол-во часов'!E28*18)</f>
        <v>#DIV/0!</v>
      </c>
      <c r="EI31" s="105" t="e">
        <f>DL31*100/('кол-во часов'!F28*18)</f>
        <v>#DIV/0!</v>
      </c>
      <c r="EJ31" s="105">
        <f>DM31*100/('кол-во часов'!G28*18)</f>
        <v>0</v>
      </c>
      <c r="EK31" s="105">
        <f>DN31*100/('кол-во часов'!H28*18)</f>
        <v>5.55555555555556</v>
      </c>
      <c r="EL31" s="105" t="e">
        <f>DO31*100/('кол-во часов'!I28*18)</f>
        <v>#DIV/0!</v>
      </c>
      <c r="EM31" s="105">
        <f>DP31*100/('кол-во часов'!J28*18)</f>
        <v>0</v>
      </c>
      <c r="EN31" s="105" t="e">
        <f>DQ31*100/('кол-во часов'!K28*18)</f>
        <v>#DIV/0!</v>
      </c>
      <c r="EO31" s="105">
        <f>DR31*100/('кол-во часов'!L28*18)</f>
        <v>0</v>
      </c>
      <c r="EP31" s="105" t="e">
        <f>DS31*100/('кол-во часов'!M28*18)</f>
        <v>#DIV/0!</v>
      </c>
      <c r="EQ31" s="105" t="e">
        <f>DT31*100/('кол-во часов'!N28*18)</f>
        <v>#DIV/0!</v>
      </c>
      <c r="ER31" s="105">
        <f>DU31*100/('кол-во часов'!O28*18)</f>
        <v>7.40740740740741</v>
      </c>
      <c r="ES31" s="105" t="e">
        <f>DV31*100/('кол-во часов'!P28*18)</f>
        <v>#DIV/0!</v>
      </c>
      <c r="ET31" s="105" t="e">
        <f>DW31*100/('кол-во часов'!Q28*18)</f>
        <v>#DIV/0!</v>
      </c>
      <c r="EU31" s="105" t="e">
        <f>DX31*100/('кол-во часов'!R21*18)</f>
        <v>#DIV/0!</v>
      </c>
      <c r="EV31" s="105">
        <f>DY31*100/('кол-во часов'!S28*18)</f>
        <v>0</v>
      </c>
      <c r="EW31" s="105" t="e">
        <f>DZ31*100/('кол-во часов'!T28*18)</f>
        <v>#DIV/0!</v>
      </c>
      <c r="EX31" s="105">
        <f>EA31*100/('кол-во часов'!U28*18)</f>
        <v>0</v>
      </c>
      <c r="EY31" s="105" t="e">
        <f>EB31*100/('кол-во часов'!V28*18)</f>
        <v>#DIV/0!</v>
      </c>
      <c r="EZ31" s="105">
        <f>EC31*100/('кол-во часов'!W28*18)</f>
        <v>0</v>
      </c>
      <c r="FA31" s="105">
        <f>ED31*100/('кол-во часов'!X28*18)</f>
        <v>0</v>
      </c>
    </row>
    <row r="32" ht="18" customHeight="1" spans="4:157">
      <c r="D32" s="49" t="s">
        <v>85</v>
      </c>
      <c r="E32" s="50"/>
      <c r="F32" s="48"/>
      <c r="G32" s="48"/>
      <c r="H32" s="48"/>
      <c r="I32" s="48"/>
      <c r="J32" s="48"/>
      <c r="K32" s="48"/>
      <c r="L32" s="48"/>
      <c r="M32" s="48"/>
      <c r="N32" s="48"/>
      <c r="O32" s="48" t="s">
        <v>21</v>
      </c>
      <c r="P32" s="48"/>
      <c r="Q32" s="48"/>
      <c r="R32" s="48"/>
      <c r="S32" s="48"/>
      <c r="T32" s="48" t="s">
        <v>16</v>
      </c>
      <c r="U32" s="48"/>
      <c r="V32" s="48" t="s">
        <v>17</v>
      </c>
      <c r="W32" s="48"/>
      <c r="X32" s="48"/>
      <c r="Y32" s="48"/>
      <c r="Z32" s="48"/>
      <c r="AA32" s="48" t="s">
        <v>28</v>
      </c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 t="s">
        <v>16</v>
      </c>
      <c r="AP32" s="48"/>
      <c r="AQ32" s="48"/>
      <c r="AR32" s="48" t="s">
        <v>17</v>
      </c>
      <c r="AS32" s="48"/>
      <c r="AT32" s="48"/>
      <c r="AU32" s="48"/>
      <c r="AV32" s="48"/>
      <c r="AW32" s="48"/>
      <c r="AX32" s="48"/>
      <c r="AY32" s="48"/>
      <c r="AZ32" s="48"/>
      <c r="BA32" s="48" t="s">
        <v>28</v>
      </c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 t="s">
        <v>16</v>
      </c>
      <c r="BN32" s="48"/>
      <c r="BO32" s="48"/>
      <c r="BP32" s="48"/>
      <c r="BQ32" s="48" t="s">
        <v>17</v>
      </c>
      <c r="BR32" s="48"/>
      <c r="BS32" s="48"/>
      <c r="BT32" s="48"/>
      <c r="BU32" s="48"/>
      <c r="BV32" s="48"/>
      <c r="BW32" s="48" t="s">
        <v>28</v>
      </c>
      <c r="BX32" s="48"/>
      <c r="BY32" s="48"/>
      <c r="BZ32" s="48"/>
      <c r="CA32" s="48"/>
      <c r="CB32" s="48"/>
      <c r="CC32" s="48"/>
      <c r="CD32" s="48"/>
      <c r="CE32" s="48"/>
      <c r="CF32" s="91" t="s">
        <v>60</v>
      </c>
      <c r="CG32" s="48"/>
      <c r="CH32" s="48"/>
      <c r="CI32" s="48"/>
      <c r="CJ32" s="91" t="s">
        <v>17</v>
      </c>
      <c r="CK32" s="48"/>
      <c r="CL32" s="91"/>
      <c r="CM32" s="48"/>
      <c r="CN32" s="48"/>
      <c r="CO32" s="91" t="s">
        <v>16</v>
      </c>
      <c r="CP32" s="91"/>
      <c r="CQ32" s="48"/>
      <c r="CR32" s="48"/>
      <c r="CS32" s="91" t="s">
        <v>60</v>
      </c>
      <c r="CT32" s="48"/>
      <c r="CU32" s="48"/>
      <c r="CV32" s="48" t="s">
        <v>28</v>
      </c>
      <c r="CW32" s="48"/>
      <c r="CX32" s="48" t="s">
        <v>17</v>
      </c>
      <c r="CY32" s="48"/>
      <c r="CZ32" s="48"/>
      <c r="DA32" s="48" t="s">
        <v>16</v>
      </c>
      <c r="DB32" s="48"/>
      <c r="DC32" s="48" t="s">
        <v>24</v>
      </c>
      <c r="DD32" s="48"/>
      <c r="DE32" s="48"/>
      <c r="DF32" s="48"/>
      <c r="DG32" s="48"/>
      <c r="DH32" s="99">
        <f t="shared" si="0"/>
        <v>5</v>
      </c>
      <c r="DI32" s="101">
        <f t="shared" si="1"/>
        <v>5</v>
      </c>
      <c r="DJ32" s="99">
        <f t="shared" si="2"/>
        <v>0</v>
      </c>
      <c r="DK32" s="99">
        <f t="shared" si="3"/>
        <v>0</v>
      </c>
      <c r="DL32" s="99">
        <f t="shared" si="24"/>
        <v>0</v>
      </c>
      <c r="DM32" s="99">
        <f t="shared" si="25"/>
        <v>0</v>
      </c>
      <c r="DN32" s="99">
        <f t="shared" si="26"/>
        <v>1</v>
      </c>
      <c r="DO32" s="99">
        <f t="shared" si="23"/>
        <v>0</v>
      </c>
      <c r="DP32" s="99">
        <f t="shared" si="27"/>
        <v>0</v>
      </c>
      <c r="DQ32" s="99">
        <f t="shared" si="9"/>
        <v>1</v>
      </c>
      <c r="DR32" s="99">
        <f t="shared" si="28"/>
        <v>0</v>
      </c>
      <c r="DS32" s="99">
        <f t="shared" si="29"/>
        <v>0</v>
      </c>
      <c r="DT32" s="99">
        <f t="shared" si="30"/>
        <v>0</v>
      </c>
      <c r="DU32" s="99">
        <f t="shared" si="31"/>
        <v>4</v>
      </c>
      <c r="DV32" s="99">
        <f t="shared" si="32"/>
        <v>0</v>
      </c>
      <c r="DW32" s="99">
        <f t="shared" si="33"/>
        <v>0</v>
      </c>
      <c r="DX32" s="99">
        <f t="shared" si="16"/>
        <v>0</v>
      </c>
      <c r="DY32" s="99">
        <f t="shared" si="17"/>
        <v>0</v>
      </c>
      <c r="DZ32" s="99">
        <f t="shared" si="18"/>
        <v>0</v>
      </c>
      <c r="EA32" s="99">
        <f t="shared" si="19"/>
        <v>0</v>
      </c>
      <c r="EB32" s="99">
        <f t="shared" si="34"/>
        <v>0</v>
      </c>
      <c r="EC32" s="99">
        <f t="shared" si="21"/>
        <v>0</v>
      </c>
      <c r="ED32" s="99">
        <f t="shared" si="22"/>
        <v>0</v>
      </c>
      <c r="EE32" s="105">
        <f>DH32*100/('кол-во часов'!B29*18)</f>
        <v>4.62962962962963</v>
      </c>
      <c r="EF32" s="105">
        <f>DI32*100/('кол-во часов'!C29*18)</f>
        <v>5.55555555555556</v>
      </c>
      <c r="EG32" s="105" t="e">
        <f>DJ32*100/('кол-во часов'!D29*17)</f>
        <v>#DIV/0!</v>
      </c>
      <c r="EH32" s="105" t="e">
        <f>DK32*100/('кол-во часов'!E29*18)</f>
        <v>#DIV/0!</v>
      </c>
      <c r="EI32" s="105" t="e">
        <f>DL32*100/('кол-во часов'!F29*18)</f>
        <v>#DIV/0!</v>
      </c>
      <c r="EJ32" s="105">
        <f>DM32*100/('кол-во часов'!G29*18)</f>
        <v>0</v>
      </c>
      <c r="EK32" s="105">
        <f>DN32*100/('кол-во часов'!H29*18)</f>
        <v>5.55555555555556</v>
      </c>
      <c r="EL32" s="105" t="e">
        <f>DO32*100/('кол-во часов'!I29*18)</f>
        <v>#DIV/0!</v>
      </c>
      <c r="EM32" s="105">
        <f>DP32*100/('кол-во часов'!J29*18)</f>
        <v>0</v>
      </c>
      <c r="EN32" s="105" t="e">
        <f>DQ32*100/('кол-во часов'!K29*18)</f>
        <v>#DIV/0!</v>
      </c>
      <c r="EO32" s="105">
        <f>DR32*100/('кол-во часов'!L29*18)</f>
        <v>0</v>
      </c>
      <c r="EP32" s="105" t="e">
        <f>DS32*100/('кол-во часов'!M29*18)</f>
        <v>#DIV/0!</v>
      </c>
      <c r="EQ32" s="105" t="e">
        <f>DT32*100/('кол-во часов'!N29*18)</f>
        <v>#DIV/0!</v>
      </c>
      <c r="ER32" s="105">
        <f>DU32*100/('кол-во часов'!O29*18)</f>
        <v>7.40740740740741</v>
      </c>
      <c r="ES32" s="105" t="e">
        <f>DV32*100/('кол-во часов'!P29*18)</f>
        <v>#DIV/0!</v>
      </c>
      <c r="ET32" s="105" t="e">
        <f>DW32*100/('кол-во часов'!Q29*18)</f>
        <v>#DIV/0!</v>
      </c>
      <c r="EU32" s="105" t="e">
        <f>DX32*100/('кол-во часов'!R22*18)</f>
        <v>#DIV/0!</v>
      </c>
      <c r="EV32" s="105">
        <f>DY32*100/('кол-во часов'!S29*18)</f>
        <v>0</v>
      </c>
      <c r="EW32" s="105" t="e">
        <f>DZ32*100/('кол-во часов'!T29*18)</f>
        <v>#DIV/0!</v>
      </c>
      <c r="EX32" s="105">
        <f>EA32*100/('кол-во часов'!U29*18)</f>
        <v>0</v>
      </c>
      <c r="EY32" s="105" t="e">
        <f>EB32*100/('кол-во часов'!V29*18)</f>
        <v>#DIV/0!</v>
      </c>
      <c r="EZ32" s="105">
        <f>EC32*100/('кол-во часов'!W29*18)</f>
        <v>0</v>
      </c>
      <c r="FA32" s="105">
        <f>ED32*100/('кол-во часов'!X29*18)</f>
        <v>0</v>
      </c>
    </row>
    <row r="33" ht="18" customHeight="1" spans="4:157">
      <c r="D33" s="51" t="s">
        <v>86</v>
      </c>
      <c r="E33" s="52"/>
      <c r="F33" s="53" t="s">
        <v>28</v>
      </c>
      <c r="G33" s="53"/>
      <c r="H33" s="53" t="s">
        <v>26</v>
      </c>
      <c r="I33" s="53" t="s">
        <v>16</v>
      </c>
      <c r="J33" s="53"/>
      <c r="K33" s="53" t="s">
        <v>24</v>
      </c>
      <c r="L33" s="53"/>
      <c r="M33" s="53"/>
      <c r="N33" s="53"/>
      <c r="O33" s="53"/>
      <c r="P33" s="53" t="s">
        <v>17</v>
      </c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 t="s">
        <v>17</v>
      </c>
      <c r="AB33" s="53"/>
      <c r="AC33" s="53"/>
      <c r="AD33" s="53" t="s">
        <v>28</v>
      </c>
      <c r="AE33" s="53"/>
      <c r="AF33" s="53"/>
      <c r="AG33" s="53" t="s">
        <v>21</v>
      </c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 t="s">
        <v>17</v>
      </c>
      <c r="AV33" s="53"/>
      <c r="AW33" s="53"/>
      <c r="AX33" s="53" t="s">
        <v>28</v>
      </c>
      <c r="AY33" s="53"/>
      <c r="AZ33" s="53"/>
      <c r="BA33" s="53"/>
      <c r="BB33" s="53"/>
      <c r="BC33" s="53"/>
      <c r="BD33" s="53"/>
      <c r="BE33" s="53"/>
      <c r="BF33" s="53" t="s">
        <v>26</v>
      </c>
      <c r="BG33" s="53"/>
      <c r="BH33" s="53"/>
      <c r="BI33" s="53"/>
      <c r="BJ33" s="53"/>
      <c r="BK33" s="53" t="s">
        <v>17</v>
      </c>
      <c r="BL33" s="53"/>
      <c r="BM33" s="53"/>
      <c r="BN33" s="53"/>
      <c r="BO33" s="53"/>
      <c r="BP33" s="53"/>
      <c r="BQ33" s="53"/>
      <c r="BR33" s="53"/>
      <c r="BS33" s="53"/>
      <c r="BT33" s="53" t="s">
        <v>28</v>
      </c>
      <c r="BU33" s="53"/>
      <c r="BV33" s="53"/>
      <c r="BW33" s="53" t="s">
        <v>17</v>
      </c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92" t="s">
        <v>60</v>
      </c>
      <c r="CK33" s="53"/>
      <c r="CL33" s="92" t="s">
        <v>16</v>
      </c>
      <c r="CM33" s="53"/>
      <c r="CN33" s="53"/>
      <c r="CO33" s="92" t="s">
        <v>17</v>
      </c>
      <c r="CP33" s="92"/>
      <c r="CQ33" s="53" t="s">
        <v>26</v>
      </c>
      <c r="CR33" s="53"/>
      <c r="CS33" s="53" t="s">
        <v>25</v>
      </c>
      <c r="CT33" s="53"/>
      <c r="CU33" s="53"/>
      <c r="CV33" s="92" t="s">
        <v>60</v>
      </c>
      <c r="CW33" s="53"/>
      <c r="CX33" s="53" t="s">
        <v>16</v>
      </c>
      <c r="CY33" s="53" t="s">
        <v>24</v>
      </c>
      <c r="CZ33" s="53"/>
      <c r="DA33" s="53" t="s">
        <v>17</v>
      </c>
      <c r="DB33" s="53"/>
      <c r="DC33" s="53" t="s">
        <v>28</v>
      </c>
      <c r="DD33" s="53"/>
      <c r="DE33" s="53" t="s">
        <v>21</v>
      </c>
      <c r="DF33" s="53"/>
      <c r="DG33" s="53"/>
      <c r="DH33" s="99">
        <f t="shared" ref="DH33:DH53" si="35">COUNTIF(E33:DG33,"РУС")</f>
        <v>3</v>
      </c>
      <c r="DI33" s="101">
        <f t="shared" ref="DI33:DI53" si="36">COUNTIF(E33:DG33,"МАТ")</f>
        <v>7</v>
      </c>
      <c r="DJ33" s="99">
        <f t="shared" ref="DJ33:DJ53" si="37">COUNTIF(E33:DG33,"АЛГ")</f>
        <v>0</v>
      </c>
      <c r="DK33" s="99">
        <f t="shared" ref="DK33:DK53" si="38">COUNTIF(E33:DG33,"ГЕМ")</f>
        <v>0</v>
      </c>
      <c r="DL33" s="99">
        <f t="shared" ref="DL33:DL53" si="39">COUNTIF(E33:DG33,"ВИС")</f>
        <v>0</v>
      </c>
      <c r="DM33" s="99">
        <f t="shared" ref="DM33:DM53" si="40">COUNTIF(E33:DG33,"БИО")</f>
        <v>0</v>
      </c>
      <c r="DN33" s="99">
        <f t="shared" ref="DN33:DN53" si="41">COUNTIF(E33:DG33,"ГЕО")</f>
        <v>2</v>
      </c>
      <c r="DO33" s="99">
        <f t="shared" ref="DO33:DO53" si="42">COUNTIF(E33:DG33,"ИНФ")</f>
        <v>0</v>
      </c>
      <c r="DP33" s="99">
        <f t="shared" ref="DP33:DP53" si="43">COUNTIF(E33:DG33,"ИСТ")</f>
        <v>0</v>
      </c>
      <c r="DQ33" s="99">
        <f t="shared" ref="DQ33:DQ53" si="44">COUNTIF(E33:DG33,"ЛИТ")</f>
        <v>2</v>
      </c>
      <c r="DR33" s="99">
        <f t="shared" ref="DR33:DR53" si="45">COUNTIF(E33:DG33,"ОБЩ")</f>
        <v>1</v>
      </c>
      <c r="DS33" s="99">
        <f t="shared" ref="DS33:DS53" si="46">COUNTIF(E33:DG33,"ФИЗ")</f>
        <v>3</v>
      </c>
      <c r="DT33" s="99">
        <f t="shared" ref="DT33:DT53" si="47">COUNTIF(E33:DG33,"ХИМ")</f>
        <v>0</v>
      </c>
      <c r="DU33" s="99">
        <f t="shared" ref="DU33:DU53" si="48">COUNTIF(E33:DG33,"АНГ")</f>
        <v>5</v>
      </c>
      <c r="DV33" s="99">
        <f t="shared" ref="DV33:DV53" si="49">COUNTIF(E33:DG33,"НЕМ")</f>
        <v>0</v>
      </c>
      <c r="DW33" s="99">
        <f t="shared" ref="DW33:DW53" si="50">COUNTIF(E33:DG33,"ФРА")</f>
        <v>0</v>
      </c>
      <c r="DX33" s="99">
        <f t="shared" ref="DX33:DX53" si="51">COUNTIF(E33:DG33,"ОКР")</f>
        <v>0</v>
      </c>
      <c r="DY33" s="99">
        <f t="shared" ref="DY33:DY53" si="52">COUNTIF(E33:DG33,"ИЗО")</f>
        <v>0</v>
      </c>
      <c r="DZ33" s="99">
        <f t="shared" ref="DZ33:DZ53" si="53">COUNTIF(E33:DG33,"КУБ")</f>
        <v>0</v>
      </c>
      <c r="EA33" s="99">
        <f t="shared" ref="EA33:EA53" si="54">COUNTIF(E33:DG33,"МУЗ")</f>
        <v>0</v>
      </c>
      <c r="EB33" s="99">
        <f t="shared" ref="EB33:EB53" si="55">COUNTIF(E33:DG33,"ОБЗ")</f>
        <v>0</v>
      </c>
      <c r="EC33" s="99">
        <f t="shared" ref="EC33:EC53" si="56">COUNTIF(E33:DG33,"ТЕХ")</f>
        <v>0</v>
      </c>
      <c r="ED33" s="99">
        <f t="shared" ref="ED33:ED53" si="57">COUNTIF(E33:DG33,"ФЗР")</f>
        <v>0</v>
      </c>
      <c r="EE33" s="105">
        <f>DH33*100/('кол-во часов'!B30*18)</f>
        <v>4.16666666666667</v>
      </c>
      <c r="EF33" s="105">
        <f>DI33*100/('кол-во часов'!C30*18)</f>
        <v>6.48148148148148</v>
      </c>
      <c r="EG33" s="105" t="e">
        <f>DJ33*100/('кол-во часов'!D30*17)</f>
        <v>#DIV/0!</v>
      </c>
      <c r="EH33" s="105" t="e">
        <f>DK33*100/('кол-во часов'!E30*18)</f>
        <v>#DIV/0!</v>
      </c>
      <c r="EI33" s="105" t="e">
        <f>DL33*100/('кол-во часов'!F30*18)</f>
        <v>#DIV/0!</v>
      </c>
      <c r="EJ33" s="105">
        <f>DM33*100/('кол-во часов'!G30*18)</f>
        <v>0</v>
      </c>
      <c r="EK33" s="105">
        <f>DN33*100/('кол-во часов'!H30*18)</f>
        <v>5.55555555555556</v>
      </c>
      <c r="EL33" s="105">
        <f>DO33*100/('кол-во часов'!I30*18)</f>
        <v>0</v>
      </c>
      <c r="EM33" s="105">
        <f>DP33*100/('кол-во часов'!J30*18)</f>
        <v>0</v>
      </c>
      <c r="EN33" s="105" t="e">
        <f>DQ33*100/('кол-во часов'!K30*18)</f>
        <v>#DIV/0!</v>
      </c>
      <c r="EO33" s="105">
        <f>DR33*100/('кол-во часов'!L30*18)</f>
        <v>5.55555555555556</v>
      </c>
      <c r="EP33" s="105">
        <f>DS33*100/('кол-во часов'!M30*18)</f>
        <v>8.33333333333333</v>
      </c>
      <c r="EQ33" s="105" t="e">
        <f>DT33*100/('кол-во часов'!N30*18)</f>
        <v>#DIV/0!</v>
      </c>
      <c r="ER33" s="105">
        <f>DU33*100/('кол-во часов'!O30*18)</f>
        <v>9.25925925925926</v>
      </c>
      <c r="ES33" s="105" t="e">
        <f>DV33*100/('кол-во часов'!P30*18)</f>
        <v>#DIV/0!</v>
      </c>
      <c r="ET33" s="105" t="e">
        <f>DW33*100/('кол-во часов'!Q30*18)</f>
        <v>#DIV/0!</v>
      </c>
      <c r="EU33" s="105" t="e">
        <f>DX33*100/('кол-во часов'!R30*18)</f>
        <v>#DIV/0!</v>
      </c>
      <c r="EV33" s="105">
        <f>DY33*100/('кол-во часов'!S30*18)</f>
        <v>0</v>
      </c>
      <c r="EW33" s="105">
        <f>DZ33*100/('кол-во часов'!T30*18)</f>
        <v>0</v>
      </c>
      <c r="EX33" s="105">
        <f>EA33*100/('кол-во часов'!U30*18)</f>
        <v>0</v>
      </c>
      <c r="EY33" s="105" t="e">
        <f>EB33*100/('кол-во часов'!V30*18)</f>
        <v>#DIV/0!</v>
      </c>
      <c r="EZ33" s="105">
        <f>EC33*100/('кол-во часов'!W30*18)</f>
        <v>0</v>
      </c>
      <c r="FA33" s="105">
        <f>ED33*100/('кол-во часов'!X30*18)</f>
        <v>0</v>
      </c>
    </row>
    <row r="34" ht="18" customHeight="1" spans="4:157">
      <c r="D34" s="51" t="s">
        <v>87</v>
      </c>
      <c r="E34" s="52"/>
      <c r="F34" s="53" t="s">
        <v>28</v>
      </c>
      <c r="G34" s="53"/>
      <c r="H34" s="53" t="s">
        <v>26</v>
      </c>
      <c r="I34" s="53" t="s">
        <v>16</v>
      </c>
      <c r="J34" s="53"/>
      <c r="K34" s="53" t="s">
        <v>24</v>
      </c>
      <c r="L34" s="53"/>
      <c r="M34" s="53"/>
      <c r="N34" s="53"/>
      <c r="O34" s="53"/>
      <c r="P34" s="53" t="s">
        <v>17</v>
      </c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 t="s">
        <v>17</v>
      </c>
      <c r="AB34" s="53"/>
      <c r="AC34" s="53"/>
      <c r="AD34" s="53" t="s">
        <v>28</v>
      </c>
      <c r="AE34" s="53"/>
      <c r="AF34" s="53"/>
      <c r="AG34" s="53" t="s">
        <v>21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 t="s">
        <v>17</v>
      </c>
      <c r="AV34" s="53"/>
      <c r="AW34" s="53"/>
      <c r="AX34" s="53" t="s">
        <v>28</v>
      </c>
      <c r="AY34" s="53"/>
      <c r="AZ34" s="53"/>
      <c r="BA34" s="53"/>
      <c r="BB34" s="53"/>
      <c r="BC34" s="53"/>
      <c r="BD34" s="53"/>
      <c r="BE34" s="53"/>
      <c r="BF34" s="53" t="s">
        <v>26</v>
      </c>
      <c r="BG34" s="53"/>
      <c r="BH34" s="53"/>
      <c r="BI34" s="53"/>
      <c r="BJ34" s="53"/>
      <c r="BK34" s="53" t="s">
        <v>17</v>
      </c>
      <c r="BL34" s="53"/>
      <c r="BM34" s="53"/>
      <c r="BN34" s="53"/>
      <c r="BO34" s="53"/>
      <c r="BP34" s="53"/>
      <c r="BQ34" s="53"/>
      <c r="BR34" s="53"/>
      <c r="BS34" s="53"/>
      <c r="BT34" s="53" t="s">
        <v>28</v>
      </c>
      <c r="BU34" s="53"/>
      <c r="BV34" s="53"/>
      <c r="BW34" s="53" t="s">
        <v>17</v>
      </c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92" t="s">
        <v>60</v>
      </c>
      <c r="CK34" s="53"/>
      <c r="CL34" s="92" t="s">
        <v>16</v>
      </c>
      <c r="CM34" s="53"/>
      <c r="CN34" s="53"/>
      <c r="CO34" s="92" t="s">
        <v>17</v>
      </c>
      <c r="CP34" s="92"/>
      <c r="CQ34" s="53" t="s">
        <v>26</v>
      </c>
      <c r="CR34" s="53"/>
      <c r="CS34" s="53" t="s">
        <v>25</v>
      </c>
      <c r="CT34" s="53"/>
      <c r="CU34" s="53"/>
      <c r="CV34" s="92" t="s">
        <v>60</v>
      </c>
      <c r="CW34" s="53"/>
      <c r="CX34" s="53" t="s">
        <v>16</v>
      </c>
      <c r="CY34" s="53" t="s">
        <v>24</v>
      </c>
      <c r="CZ34" s="53"/>
      <c r="DA34" s="53" t="s">
        <v>17</v>
      </c>
      <c r="DB34" s="53"/>
      <c r="DC34" s="53" t="s">
        <v>28</v>
      </c>
      <c r="DD34" s="53"/>
      <c r="DE34" s="53" t="s">
        <v>21</v>
      </c>
      <c r="DF34" s="53"/>
      <c r="DG34" s="53"/>
      <c r="DH34" s="99">
        <f t="shared" si="35"/>
        <v>3</v>
      </c>
      <c r="DI34" s="101">
        <f t="shared" si="36"/>
        <v>7</v>
      </c>
      <c r="DJ34" s="99">
        <f t="shared" si="37"/>
        <v>0</v>
      </c>
      <c r="DK34" s="99">
        <f t="shared" si="38"/>
        <v>0</v>
      </c>
      <c r="DL34" s="99">
        <f t="shared" si="39"/>
        <v>0</v>
      </c>
      <c r="DM34" s="99">
        <f t="shared" si="40"/>
        <v>0</v>
      </c>
      <c r="DN34" s="99">
        <f t="shared" si="41"/>
        <v>2</v>
      </c>
      <c r="DO34" s="99">
        <f t="shared" si="42"/>
        <v>0</v>
      </c>
      <c r="DP34" s="99">
        <f t="shared" si="43"/>
        <v>0</v>
      </c>
      <c r="DQ34" s="99">
        <f t="shared" si="44"/>
        <v>2</v>
      </c>
      <c r="DR34" s="99">
        <f t="shared" si="45"/>
        <v>1</v>
      </c>
      <c r="DS34" s="99">
        <f t="shared" si="46"/>
        <v>3</v>
      </c>
      <c r="DT34" s="99">
        <f t="shared" si="47"/>
        <v>0</v>
      </c>
      <c r="DU34" s="99">
        <f t="shared" si="48"/>
        <v>5</v>
      </c>
      <c r="DV34" s="99">
        <f t="shared" si="49"/>
        <v>0</v>
      </c>
      <c r="DW34" s="99">
        <f t="shared" si="50"/>
        <v>0</v>
      </c>
      <c r="DX34" s="99">
        <f t="shared" si="51"/>
        <v>0</v>
      </c>
      <c r="DY34" s="99">
        <f t="shared" si="52"/>
        <v>0</v>
      </c>
      <c r="DZ34" s="99">
        <f t="shared" si="53"/>
        <v>0</v>
      </c>
      <c r="EA34" s="99">
        <f t="shared" si="54"/>
        <v>0</v>
      </c>
      <c r="EB34" s="99">
        <f t="shared" si="55"/>
        <v>0</v>
      </c>
      <c r="EC34" s="99">
        <f t="shared" si="56"/>
        <v>0</v>
      </c>
      <c r="ED34" s="99">
        <f t="shared" si="57"/>
        <v>0</v>
      </c>
      <c r="EE34" s="105">
        <f>DH34*100/('кол-во часов'!B31*18)</f>
        <v>4.16666666666667</v>
      </c>
      <c r="EF34" s="105">
        <f>DI34*100/('кол-во часов'!C31*18)</f>
        <v>6.48148148148148</v>
      </c>
      <c r="EG34" s="105" t="e">
        <f>DJ34*100/('кол-во часов'!D31*17)</f>
        <v>#DIV/0!</v>
      </c>
      <c r="EH34" s="105" t="e">
        <f>DK34*100/('кол-во часов'!E31*18)</f>
        <v>#DIV/0!</v>
      </c>
      <c r="EI34" s="105" t="e">
        <f>DL34*100/('кол-во часов'!F31*18)</f>
        <v>#DIV/0!</v>
      </c>
      <c r="EJ34" s="105">
        <f>DM34*100/('кол-во часов'!G31*18)</f>
        <v>0</v>
      </c>
      <c r="EK34" s="105">
        <f>DN34*100/('кол-во часов'!H31*18)</f>
        <v>5.55555555555556</v>
      </c>
      <c r="EL34" s="105">
        <f>DO34*100/('кол-во часов'!I31*18)</f>
        <v>0</v>
      </c>
      <c r="EM34" s="105">
        <f>DP34*100/('кол-во часов'!J31*18)</f>
        <v>0</v>
      </c>
      <c r="EN34" s="105" t="e">
        <f>DQ34*100/('кол-во часов'!K31*18)</f>
        <v>#DIV/0!</v>
      </c>
      <c r="EO34" s="105">
        <f>DR34*100/('кол-во часов'!L31*18)</f>
        <v>5.55555555555556</v>
      </c>
      <c r="EP34" s="105">
        <f>DS34*100/('кол-во часов'!M31*18)</f>
        <v>8.33333333333333</v>
      </c>
      <c r="EQ34" s="105" t="e">
        <f>DT34*100/('кол-во часов'!N31*18)</f>
        <v>#DIV/0!</v>
      </c>
      <c r="ER34" s="105">
        <f>DU34*100/('кол-во часов'!O31*18)</f>
        <v>9.25925925925926</v>
      </c>
      <c r="ES34" s="105" t="e">
        <f>DV34*100/('кол-во часов'!P31*18)</f>
        <v>#DIV/0!</v>
      </c>
      <c r="ET34" s="105" t="e">
        <f>DW34*100/('кол-во часов'!Q31*18)</f>
        <v>#DIV/0!</v>
      </c>
      <c r="EU34" s="105" t="e">
        <f>DX34*100/('кол-во часов'!R31*18)</f>
        <v>#DIV/0!</v>
      </c>
      <c r="EV34" s="105">
        <f>DY34*100/('кол-во часов'!S31*18)</f>
        <v>0</v>
      </c>
      <c r="EW34" s="105">
        <f>DZ34*100/('кол-во часов'!T31*18)</f>
        <v>0</v>
      </c>
      <c r="EX34" s="105">
        <f>EA34*100/('кол-во часов'!U31*18)</f>
        <v>0</v>
      </c>
      <c r="EY34" s="105" t="e">
        <f>EB34*100/('кол-во часов'!V31*18)</f>
        <v>#DIV/0!</v>
      </c>
      <c r="EZ34" s="105">
        <f>EC34*100/('кол-во часов'!W31*18)</f>
        <v>0</v>
      </c>
      <c r="FA34" s="105">
        <f>ED34*100/('кол-во часов'!X31*18)</f>
        <v>0</v>
      </c>
    </row>
    <row r="35" ht="18" customHeight="1" spans="1:157">
      <c r="A35" s="54"/>
      <c r="B35" s="55"/>
      <c r="D35" s="51" t="s">
        <v>88</v>
      </c>
      <c r="E35" s="52"/>
      <c r="F35" s="53" t="s">
        <v>28</v>
      </c>
      <c r="G35" s="53"/>
      <c r="H35" s="53" t="s">
        <v>26</v>
      </c>
      <c r="I35" s="53" t="s">
        <v>16</v>
      </c>
      <c r="J35" s="53"/>
      <c r="K35" s="53" t="s">
        <v>24</v>
      </c>
      <c r="L35" s="53"/>
      <c r="M35" s="53"/>
      <c r="N35" s="53"/>
      <c r="O35" s="53"/>
      <c r="P35" s="53" t="s">
        <v>17</v>
      </c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 t="s">
        <v>17</v>
      </c>
      <c r="AB35" s="53"/>
      <c r="AC35" s="53"/>
      <c r="AD35" s="53" t="s">
        <v>28</v>
      </c>
      <c r="AE35" s="53"/>
      <c r="AF35" s="53"/>
      <c r="AG35" s="53" t="s">
        <v>21</v>
      </c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 t="s">
        <v>17</v>
      </c>
      <c r="AV35" s="53"/>
      <c r="AW35" s="53"/>
      <c r="AX35" s="53" t="s">
        <v>28</v>
      </c>
      <c r="AY35" s="53"/>
      <c r="AZ35" s="53"/>
      <c r="BA35" s="53"/>
      <c r="BB35" s="53"/>
      <c r="BC35" s="53"/>
      <c r="BD35" s="53"/>
      <c r="BE35" s="53"/>
      <c r="BF35" s="53" t="s">
        <v>26</v>
      </c>
      <c r="BG35" s="53"/>
      <c r="BH35" s="53"/>
      <c r="BI35" s="53"/>
      <c r="BJ35" s="53"/>
      <c r="BK35" s="53" t="s">
        <v>17</v>
      </c>
      <c r="BL35" s="53"/>
      <c r="BM35" s="53"/>
      <c r="BN35" s="53"/>
      <c r="BO35" s="53"/>
      <c r="BP35" s="53"/>
      <c r="BQ35" s="53"/>
      <c r="BR35" s="53"/>
      <c r="BS35" s="53"/>
      <c r="BT35" s="53" t="s">
        <v>28</v>
      </c>
      <c r="BU35" s="53"/>
      <c r="BV35" s="53"/>
      <c r="BW35" s="53" t="s">
        <v>17</v>
      </c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92" t="s">
        <v>60</v>
      </c>
      <c r="CK35" s="53"/>
      <c r="CL35" s="92" t="s">
        <v>16</v>
      </c>
      <c r="CM35" s="53"/>
      <c r="CN35" s="53"/>
      <c r="CO35" s="92" t="s">
        <v>17</v>
      </c>
      <c r="CP35" s="92"/>
      <c r="CQ35" s="53" t="s">
        <v>26</v>
      </c>
      <c r="CR35" s="53"/>
      <c r="CS35" s="53" t="s">
        <v>25</v>
      </c>
      <c r="CT35" s="53"/>
      <c r="CU35" s="53"/>
      <c r="CV35" s="92" t="s">
        <v>60</v>
      </c>
      <c r="CW35" s="53"/>
      <c r="CX35" s="53" t="s">
        <v>16</v>
      </c>
      <c r="CY35" s="53" t="s">
        <v>24</v>
      </c>
      <c r="CZ35" s="53"/>
      <c r="DA35" s="53" t="s">
        <v>17</v>
      </c>
      <c r="DB35" s="53"/>
      <c r="DC35" s="53" t="s">
        <v>28</v>
      </c>
      <c r="DD35" s="53"/>
      <c r="DE35" s="53" t="s">
        <v>21</v>
      </c>
      <c r="DF35" s="53"/>
      <c r="DG35" s="53"/>
      <c r="DH35" s="99">
        <f t="shared" si="35"/>
        <v>3</v>
      </c>
      <c r="DI35" s="101">
        <f t="shared" si="36"/>
        <v>7</v>
      </c>
      <c r="DJ35" s="99">
        <f t="shared" si="37"/>
        <v>0</v>
      </c>
      <c r="DK35" s="99">
        <f t="shared" si="38"/>
        <v>0</v>
      </c>
      <c r="DL35" s="99">
        <f t="shared" si="39"/>
        <v>0</v>
      </c>
      <c r="DM35" s="99">
        <f t="shared" si="40"/>
        <v>0</v>
      </c>
      <c r="DN35" s="99">
        <f t="shared" si="41"/>
        <v>2</v>
      </c>
      <c r="DO35" s="99">
        <f t="shared" si="42"/>
        <v>0</v>
      </c>
      <c r="DP35" s="99">
        <f t="shared" si="43"/>
        <v>0</v>
      </c>
      <c r="DQ35" s="99">
        <f t="shared" si="44"/>
        <v>2</v>
      </c>
      <c r="DR35" s="99">
        <f t="shared" si="45"/>
        <v>1</v>
      </c>
      <c r="DS35" s="99">
        <f t="shared" si="46"/>
        <v>3</v>
      </c>
      <c r="DT35" s="99">
        <f t="shared" si="47"/>
        <v>0</v>
      </c>
      <c r="DU35" s="99">
        <f t="shared" si="48"/>
        <v>5</v>
      </c>
      <c r="DV35" s="99">
        <f t="shared" si="49"/>
        <v>0</v>
      </c>
      <c r="DW35" s="99">
        <f t="shared" si="50"/>
        <v>0</v>
      </c>
      <c r="DX35" s="99">
        <f t="shared" si="51"/>
        <v>0</v>
      </c>
      <c r="DY35" s="99">
        <f t="shared" si="52"/>
        <v>0</v>
      </c>
      <c r="DZ35" s="99">
        <f t="shared" si="53"/>
        <v>0</v>
      </c>
      <c r="EA35" s="99">
        <f t="shared" si="54"/>
        <v>0</v>
      </c>
      <c r="EB35" s="99">
        <f t="shared" si="55"/>
        <v>0</v>
      </c>
      <c r="EC35" s="99">
        <f t="shared" si="56"/>
        <v>0</v>
      </c>
      <c r="ED35" s="99">
        <f t="shared" si="57"/>
        <v>0</v>
      </c>
      <c r="EE35" s="105">
        <f>DH35*100/('кол-во часов'!B32*18)</f>
        <v>4.16666666666667</v>
      </c>
      <c r="EF35" s="105">
        <f>DI35*100/('кол-во часов'!C32*18)</f>
        <v>6.48148148148148</v>
      </c>
      <c r="EG35" s="105" t="e">
        <f>DJ35*100/('кол-во часов'!D32*17)</f>
        <v>#DIV/0!</v>
      </c>
      <c r="EH35" s="105" t="e">
        <f>DK35*100/('кол-во часов'!E32*18)</f>
        <v>#DIV/0!</v>
      </c>
      <c r="EI35" s="105" t="e">
        <f>DL35*100/('кол-во часов'!F32*18)</f>
        <v>#DIV/0!</v>
      </c>
      <c r="EJ35" s="105">
        <f>DM35*100/('кол-во часов'!G32*18)</f>
        <v>0</v>
      </c>
      <c r="EK35" s="105">
        <f>DN35*100/('кол-во часов'!H32*18)</f>
        <v>5.55555555555556</v>
      </c>
      <c r="EL35" s="105">
        <f>DO35*100/('кол-во часов'!I32*18)</f>
        <v>0</v>
      </c>
      <c r="EM35" s="105">
        <f>DP35*100/('кол-во часов'!J32*18)</f>
        <v>0</v>
      </c>
      <c r="EN35" s="105" t="e">
        <f>DQ35*100/('кол-во часов'!K32*18)</f>
        <v>#DIV/0!</v>
      </c>
      <c r="EO35" s="105">
        <f>DR35*100/('кол-во часов'!L32*18)</f>
        <v>5.55555555555556</v>
      </c>
      <c r="EP35" s="105">
        <f>DS35*100/('кол-во часов'!M32*18)</f>
        <v>8.33333333333333</v>
      </c>
      <c r="EQ35" s="105" t="e">
        <f>DT35*100/('кол-во часов'!N32*18)</f>
        <v>#DIV/0!</v>
      </c>
      <c r="ER35" s="105">
        <f>DU35*100/('кол-во часов'!O32*18)</f>
        <v>9.25925925925926</v>
      </c>
      <c r="ES35" s="105" t="e">
        <f>DV35*100/('кол-во часов'!P32*18)</f>
        <v>#DIV/0!</v>
      </c>
      <c r="ET35" s="105" t="e">
        <f>DW35*100/('кол-во часов'!Q32*18)</f>
        <v>#DIV/0!</v>
      </c>
      <c r="EU35" s="105" t="e">
        <f>DX35*100/('кол-во часов'!R32*18)</f>
        <v>#DIV/0!</v>
      </c>
      <c r="EV35" s="105">
        <f>DY35*100/('кол-во часов'!S32*18)</f>
        <v>0</v>
      </c>
      <c r="EW35" s="105">
        <f>DZ35*100/('кол-во часов'!T32*18)</f>
        <v>0</v>
      </c>
      <c r="EX35" s="105">
        <f>EA35*100/('кол-во часов'!U32*18)</f>
        <v>0</v>
      </c>
      <c r="EY35" s="105" t="e">
        <f>EB35*100/('кол-во часов'!V32*18)</f>
        <v>#DIV/0!</v>
      </c>
      <c r="EZ35" s="105">
        <f>EC35*100/('кол-во часов'!W32*18)</f>
        <v>0</v>
      </c>
      <c r="FA35" s="105">
        <f>ED35*100/('кол-во часов'!X32*18)</f>
        <v>0</v>
      </c>
    </row>
    <row r="36" ht="18" customHeight="1" spans="1:157">
      <c r="A36" s="54"/>
      <c r="B36" s="55"/>
      <c r="D36" s="51" t="s">
        <v>89</v>
      </c>
      <c r="E36" s="52"/>
      <c r="F36" s="53" t="s">
        <v>28</v>
      </c>
      <c r="G36" s="53"/>
      <c r="H36" s="53" t="s">
        <v>26</v>
      </c>
      <c r="I36" s="53" t="s">
        <v>16</v>
      </c>
      <c r="J36" s="53"/>
      <c r="K36" s="53" t="s">
        <v>24</v>
      </c>
      <c r="L36" s="53"/>
      <c r="M36" s="53"/>
      <c r="N36" s="53"/>
      <c r="O36" s="53"/>
      <c r="P36" s="53" t="s">
        <v>17</v>
      </c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 t="s">
        <v>17</v>
      </c>
      <c r="AB36" s="53"/>
      <c r="AC36" s="53"/>
      <c r="AD36" s="53" t="s">
        <v>28</v>
      </c>
      <c r="AE36" s="53"/>
      <c r="AF36" s="53"/>
      <c r="AG36" s="53" t="s">
        <v>21</v>
      </c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 t="s">
        <v>17</v>
      </c>
      <c r="AV36" s="53"/>
      <c r="AW36" s="53"/>
      <c r="AX36" s="53" t="s">
        <v>28</v>
      </c>
      <c r="AY36" s="53"/>
      <c r="AZ36" s="53"/>
      <c r="BA36" s="53"/>
      <c r="BB36" s="53"/>
      <c r="BC36" s="53"/>
      <c r="BD36" s="53"/>
      <c r="BE36" s="53"/>
      <c r="BF36" s="53" t="s">
        <v>26</v>
      </c>
      <c r="BG36" s="53"/>
      <c r="BH36" s="53"/>
      <c r="BI36" s="53"/>
      <c r="BJ36" s="53"/>
      <c r="BK36" s="53" t="s">
        <v>17</v>
      </c>
      <c r="BL36" s="53"/>
      <c r="BM36" s="53"/>
      <c r="BN36" s="53"/>
      <c r="BO36" s="53"/>
      <c r="BP36" s="53"/>
      <c r="BQ36" s="53"/>
      <c r="BR36" s="53"/>
      <c r="BS36" s="53"/>
      <c r="BT36" s="53" t="s">
        <v>28</v>
      </c>
      <c r="BU36" s="53"/>
      <c r="BV36" s="53"/>
      <c r="BW36" s="53" t="s">
        <v>17</v>
      </c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92" t="s">
        <v>60</v>
      </c>
      <c r="CK36" s="53"/>
      <c r="CL36" s="92" t="s">
        <v>16</v>
      </c>
      <c r="CM36" s="53"/>
      <c r="CN36" s="53"/>
      <c r="CO36" s="92" t="s">
        <v>17</v>
      </c>
      <c r="CP36" s="92"/>
      <c r="CQ36" s="53" t="s">
        <v>26</v>
      </c>
      <c r="CR36" s="53"/>
      <c r="CS36" s="53" t="s">
        <v>25</v>
      </c>
      <c r="CT36" s="53"/>
      <c r="CU36" s="53"/>
      <c r="CV36" s="92" t="s">
        <v>60</v>
      </c>
      <c r="CW36" s="53"/>
      <c r="CX36" s="53" t="s">
        <v>16</v>
      </c>
      <c r="CY36" s="53" t="s">
        <v>24</v>
      </c>
      <c r="CZ36" s="53"/>
      <c r="DA36" s="53" t="s">
        <v>17</v>
      </c>
      <c r="DB36" s="53"/>
      <c r="DC36" s="53" t="s">
        <v>28</v>
      </c>
      <c r="DD36" s="53"/>
      <c r="DE36" s="53" t="s">
        <v>21</v>
      </c>
      <c r="DF36" s="53"/>
      <c r="DG36" s="53"/>
      <c r="DH36" s="99">
        <f t="shared" si="35"/>
        <v>3</v>
      </c>
      <c r="DI36" s="101">
        <f t="shared" si="36"/>
        <v>7</v>
      </c>
      <c r="DJ36" s="99">
        <f t="shared" si="37"/>
        <v>0</v>
      </c>
      <c r="DK36" s="99">
        <f t="shared" si="38"/>
        <v>0</v>
      </c>
      <c r="DL36" s="99">
        <f t="shared" si="39"/>
        <v>0</v>
      </c>
      <c r="DM36" s="99">
        <f t="shared" si="40"/>
        <v>0</v>
      </c>
      <c r="DN36" s="99">
        <f t="shared" si="41"/>
        <v>2</v>
      </c>
      <c r="DO36" s="99">
        <f t="shared" si="42"/>
        <v>0</v>
      </c>
      <c r="DP36" s="99">
        <f t="shared" si="43"/>
        <v>0</v>
      </c>
      <c r="DQ36" s="99">
        <f t="shared" si="44"/>
        <v>2</v>
      </c>
      <c r="DR36" s="99">
        <f t="shared" si="45"/>
        <v>1</v>
      </c>
      <c r="DS36" s="99">
        <f t="shared" si="46"/>
        <v>3</v>
      </c>
      <c r="DT36" s="99">
        <f t="shared" si="47"/>
        <v>0</v>
      </c>
      <c r="DU36" s="99">
        <f t="shared" si="48"/>
        <v>5</v>
      </c>
      <c r="DV36" s="99">
        <f t="shared" si="49"/>
        <v>0</v>
      </c>
      <c r="DW36" s="99">
        <f t="shared" si="50"/>
        <v>0</v>
      </c>
      <c r="DX36" s="99">
        <f t="shared" si="51"/>
        <v>0</v>
      </c>
      <c r="DY36" s="99">
        <f t="shared" si="52"/>
        <v>0</v>
      </c>
      <c r="DZ36" s="99">
        <f t="shared" si="53"/>
        <v>0</v>
      </c>
      <c r="EA36" s="99">
        <f t="shared" si="54"/>
        <v>0</v>
      </c>
      <c r="EB36" s="99">
        <f t="shared" si="55"/>
        <v>0</v>
      </c>
      <c r="EC36" s="99">
        <f t="shared" si="56"/>
        <v>0</v>
      </c>
      <c r="ED36" s="99">
        <f t="shared" si="57"/>
        <v>0</v>
      </c>
      <c r="EE36" s="105">
        <f>DH36*100/('кол-во часов'!B33*18)</f>
        <v>4.16666666666667</v>
      </c>
      <c r="EF36" s="105">
        <f>DI36*100/('кол-во часов'!C33*18)</f>
        <v>6.48148148148148</v>
      </c>
      <c r="EG36" s="105" t="e">
        <f>DJ36*100/('кол-во часов'!D33*17)</f>
        <v>#DIV/0!</v>
      </c>
      <c r="EH36" s="105" t="e">
        <f>DK36*100/('кол-во часов'!E33*18)</f>
        <v>#DIV/0!</v>
      </c>
      <c r="EI36" s="105" t="e">
        <f>DL36*100/('кол-во часов'!F33*18)</f>
        <v>#DIV/0!</v>
      </c>
      <c r="EJ36" s="105">
        <f>DM36*100/('кол-во часов'!G33*18)</f>
        <v>0</v>
      </c>
      <c r="EK36" s="105">
        <f>DN36*100/('кол-во часов'!H33*18)</f>
        <v>5.55555555555556</v>
      </c>
      <c r="EL36" s="105">
        <f>DO36*100/('кол-во часов'!I33*18)</f>
        <v>0</v>
      </c>
      <c r="EM36" s="105">
        <f>DP36*100/('кол-во часов'!J33*18)</f>
        <v>0</v>
      </c>
      <c r="EN36" s="105" t="e">
        <f>DQ36*100/('кол-во часов'!K33*18)</f>
        <v>#DIV/0!</v>
      </c>
      <c r="EO36" s="105">
        <f>DR36*100/('кол-во часов'!L33*18)</f>
        <v>5.55555555555556</v>
      </c>
      <c r="EP36" s="105">
        <f>DS36*100/('кол-во часов'!M33*18)</f>
        <v>8.33333333333333</v>
      </c>
      <c r="EQ36" s="105" t="e">
        <f>DT36*100/('кол-во часов'!N33*18)</f>
        <v>#DIV/0!</v>
      </c>
      <c r="ER36" s="105">
        <f>DU36*100/('кол-во часов'!O33*18)</f>
        <v>9.25925925925926</v>
      </c>
      <c r="ES36" s="105" t="e">
        <f>DV36*100/('кол-во часов'!P33*18)</f>
        <v>#DIV/0!</v>
      </c>
      <c r="ET36" s="105" t="e">
        <f>DW36*100/('кол-во часов'!Q33*18)</f>
        <v>#DIV/0!</v>
      </c>
      <c r="EU36" s="105" t="e">
        <f>DX36*100/('кол-во часов'!R33*18)</f>
        <v>#DIV/0!</v>
      </c>
      <c r="EV36" s="105">
        <f>DY36*100/('кол-во часов'!S33*18)</f>
        <v>0</v>
      </c>
      <c r="EW36" s="105">
        <f>DZ36*100/('кол-во часов'!T33*18)</f>
        <v>0</v>
      </c>
      <c r="EX36" s="105">
        <f>EA36*100/('кол-во часов'!U33*18)</f>
        <v>0</v>
      </c>
      <c r="EY36" s="105" t="e">
        <f>EB36*100/('кол-во часов'!V33*18)</f>
        <v>#DIV/0!</v>
      </c>
      <c r="EZ36" s="105">
        <f>EC36*100/('кол-во часов'!W33*18)</f>
        <v>0</v>
      </c>
      <c r="FA36" s="105">
        <f>ED36*100/('кол-во часов'!X33*18)</f>
        <v>0</v>
      </c>
    </row>
    <row r="37" ht="18" customHeight="1" spans="4:157">
      <c r="D37" s="56" t="s">
        <v>90</v>
      </c>
      <c r="E37" s="57"/>
      <c r="F37" s="58"/>
      <c r="G37" s="58"/>
      <c r="H37" s="58"/>
      <c r="I37" s="58"/>
      <c r="J37" s="58"/>
      <c r="K37" s="58"/>
      <c r="L37" s="58" t="s">
        <v>24</v>
      </c>
      <c r="M37" s="58"/>
      <c r="N37" s="58"/>
      <c r="O37" s="58" t="s">
        <v>17</v>
      </c>
      <c r="P37" s="58"/>
      <c r="Q37" s="58"/>
      <c r="R37" s="58" t="s">
        <v>28</v>
      </c>
      <c r="S37" s="58"/>
      <c r="T37" s="58"/>
      <c r="U37" s="58" t="s">
        <v>16</v>
      </c>
      <c r="V37" s="58"/>
      <c r="W37" s="58" t="s">
        <v>21</v>
      </c>
      <c r="X37" s="58"/>
      <c r="Y37" s="58"/>
      <c r="Z37" s="58"/>
      <c r="AA37" s="58" t="s">
        <v>26</v>
      </c>
      <c r="AB37" s="58"/>
      <c r="AC37" s="58" t="s">
        <v>17</v>
      </c>
      <c r="AD37" s="58"/>
      <c r="AE37" s="58"/>
      <c r="AF37" s="58" t="s">
        <v>27</v>
      </c>
      <c r="AG37" s="58"/>
      <c r="AH37" s="58"/>
      <c r="AI37" s="58"/>
      <c r="AJ37" s="58" t="s">
        <v>28</v>
      </c>
      <c r="AK37" s="58"/>
      <c r="AL37" s="58"/>
      <c r="AM37" s="58" t="s">
        <v>22</v>
      </c>
      <c r="AN37" s="58"/>
      <c r="AO37" s="58"/>
      <c r="AP37" s="58"/>
      <c r="AQ37" s="58"/>
      <c r="AR37" s="58" t="s">
        <v>17</v>
      </c>
      <c r="AS37" s="58"/>
      <c r="AT37" s="58"/>
      <c r="AU37" s="58"/>
      <c r="AV37" s="58"/>
      <c r="AW37" s="58"/>
      <c r="AX37" s="58"/>
      <c r="AY37" s="58" t="s">
        <v>27</v>
      </c>
      <c r="AZ37" s="58"/>
      <c r="BA37" s="58" t="s">
        <v>28</v>
      </c>
      <c r="BB37" s="58"/>
      <c r="BC37" s="58"/>
      <c r="BD37" s="58" t="s">
        <v>17</v>
      </c>
      <c r="BE37" s="58" t="s">
        <v>25</v>
      </c>
      <c r="BF37" s="58"/>
      <c r="BG37" s="58" t="s">
        <v>16</v>
      </c>
      <c r="BH37" s="58"/>
      <c r="BI37" s="58"/>
      <c r="BJ37" s="58" t="s">
        <v>21</v>
      </c>
      <c r="BK37" s="58"/>
      <c r="BL37" s="58"/>
      <c r="BM37" s="58"/>
      <c r="BN37" s="58"/>
      <c r="BO37" s="58"/>
      <c r="BP37" s="58"/>
      <c r="BQ37" s="58" t="s">
        <v>17</v>
      </c>
      <c r="BR37" s="58"/>
      <c r="BS37" s="58" t="s">
        <v>28</v>
      </c>
      <c r="BT37" s="58"/>
      <c r="BU37" s="58"/>
      <c r="BV37" s="58"/>
      <c r="BW37" s="58"/>
      <c r="BX37" s="58"/>
      <c r="BY37" s="58" t="s">
        <v>24</v>
      </c>
      <c r="BZ37" s="58"/>
      <c r="CA37" s="58"/>
      <c r="CB37" s="58"/>
      <c r="CC37" s="58" t="s">
        <v>26</v>
      </c>
      <c r="CD37" s="58"/>
      <c r="CE37" s="58"/>
      <c r="CF37" s="58"/>
      <c r="CG37" s="58"/>
      <c r="CH37" s="58"/>
      <c r="CI37" s="58"/>
      <c r="CJ37" s="93" t="s">
        <v>60</v>
      </c>
      <c r="CK37" s="58"/>
      <c r="CL37" s="93" t="s">
        <v>17</v>
      </c>
      <c r="CM37" s="58"/>
      <c r="CN37" s="58"/>
      <c r="CO37" s="93" t="s">
        <v>16</v>
      </c>
      <c r="CP37" s="93"/>
      <c r="CQ37" s="58"/>
      <c r="CR37" s="58"/>
      <c r="CS37" s="58" t="s">
        <v>27</v>
      </c>
      <c r="CT37" s="58"/>
      <c r="CU37" s="58"/>
      <c r="CV37" s="93" t="s">
        <v>60</v>
      </c>
      <c r="CW37" s="58"/>
      <c r="CX37" s="58"/>
      <c r="CY37" s="58" t="s">
        <v>17</v>
      </c>
      <c r="CZ37" s="58"/>
      <c r="DA37" s="58"/>
      <c r="DB37" s="58"/>
      <c r="DC37" s="58" t="s">
        <v>28</v>
      </c>
      <c r="DD37" s="58"/>
      <c r="DE37" s="58"/>
      <c r="DF37" s="58"/>
      <c r="DG37" s="58"/>
      <c r="DH37" s="99">
        <f t="shared" si="35"/>
        <v>3</v>
      </c>
      <c r="DI37" s="101">
        <f t="shared" si="36"/>
        <v>7</v>
      </c>
      <c r="DJ37" s="99">
        <f t="shared" si="37"/>
        <v>0</v>
      </c>
      <c r="DK37" s="99">
        <f t="shared" si="38"/>
        <v>0</v>
      </c>
      <c r="DL37" s="99">
        <f t="shared" si="39"/>
        <v>0</v>
      </c>
      <c r="DM37" s="99">
        <f t="shared" si="40"/>
        <v>0</v>
      </c>
      <c r="DN37" s="99">
        <f t="shared" si="41"/>
        <v>2</v>
      </c>
      <c r="DO37" s="99">
        <f t="shared" si="42"/>
        <v>1</v>
      </c>
      <c r="DP37" s="99">
        <f t="shared" si="43"/>
        <v>0</v>
      </c>
      <c r="DQ37" s="99">
        <f t="shared" si="44"/>
        <v>2</v>
      </c>
      <c r="DR37" s="99">
        <f t="shared" si="45"/>
        <v>1</v>
      </c>
      <c r="DS37" s="99">
        <f t="shared" si="46"/>
        <v>2</v>
      </c>
      <c r="DT37" s="99">
        <f t="shared" si="47"/>
        <v>3</v>
      </c>
      <c r="DU37" s="99">
        <f t="shared" si="48"/>
        <v>5</v>
      </c>
      <c r="DV37" s="99">
        <f t="shared" si="49"/>
        <v>0</v>
      </c>
      <c r="DW37" s="99">
        <f t="shared" si="50"/>
        <v>0</v>
      </c>
      <c r="DX37" s="99">
        <f t="shared" si="51"/>
        <v>0</v>
      </c>
      <c r="DY37" s="99">
        <f t="shared" si="52"/>
        <v>0</v>
      </c>
      <c r="DZ37" s="99">
        <f t="shared" si="53"/>
        <v>0</v>
      </c>
      <c r="EA37" s="99">
        <f t="shared" si="54"/>
        <v>0</v>
      </c>
      <c r="EB37" s="99">
        <f t="shared" si="55"/>
        <v>0</v>
      </c>
      <c r="EC37" s="99">
        <f t="shared" si="56"/>
        <v>0</v>
      </c>
      <c r="ED37" s="99">
        <f t="shared" si="57"/>
        <v>0</v>
      </c>
      <c r="EE37" s="105">
        <f>DH37*100/('кол-во часов'!B34*18)</f>
        <v>5.55555555555556</v>
      </c>
      <c r="EF37" s="105">
        <f>DI37*100/('кол-во часов'!C34*18)</f>
        <v>6.48148148148148</v>
      </c>
      <c r="EG37" s="105" t="e">
        <f>DJ37*100/('кол-во часов'!D34*17)</f>
        <v>#DIV/0!</v>
      </c>
      <c r="EH37" s="105" t="e">
        <f>DK37*100/('кол-во часов'!E34*18)</f>
        <v>#DIV/0!</v>
      </c>
      <c r="EI37" s="105" t="e">
        <f>DL37*100/('кол-во часов'!F34*18)</f>
        <v>#DIV/0!</v>
      </c>
      <c r="EJ37" s="105">
        <f>DM37*100/('кол-во часов'!G34*18)</f>
        <v>0</v>
      </c>
      <c r="EK37" s="105">
        <f>DN37*100/('кол-во часов'!H34*18)</f>
        <v>5.55555555555556</v>
      </c>
      <c r="EL37" s="105">
        <f>DO37*100/('кол-во часов'!I34*18)</f>
        <v>5.55555555555556</v>
      </c>
      <c r="EM37" s="105">
        <f>DP37*100/('кол-во часов'!J34*18)</f>
        <v>0</v>
      </c>
      <c r="EN37" s="105" t="e">
        <f>DQ37*100/('кол-во часов'!K34*18)</f>
        <v>#DIV/0!</v>
      </c>
      <c r="EO37" s="105">
        <f>DR37*100/('кол-во часов'!L34*18)</f>
        <v>5.55555555555556</v>
      </c>
      <c r="EP37" s="105">
        <f>DS37*100/('кол-во часов'!M34*18)</f>
        <v>5.55555555555556</v>
      </c>
      <c r="EQ37" s="105">
        <f>DT37*100/('кол-во часов'!N34*18)</f>
        <v>8.33333333333333</v>
      </c>
      <c r="ER37" s="105">
        <f>DU37*100/('кол-во часов'!O34*18)</f>
        <v>9.25925925925926</v>
      </c>
      <c r="ES37" s="105" t="e">
        <f>DV37*100/('кол-во часов'!P34*18)</f>
        <v>#DIV/0!</v>
      </c>
      <c r="ET37" s="105" t="e">
        <f>DW37*100/('кол-во часов'!Q34*18)</f>
        <v>#DIV/0!</v>
      </c>
      <c r="EU37" s="105" t="e">
        <f>DX37*100/('кол-во часов'!R34*18)</f>
        <v>#DIV/0!</v>
      </c>
      <c r="EV37" s="105" t="e">
        <f>DY37*100/('кол-во часов'!S34*18)</f>
        <v>#DIV/0!</v>
      </c>
      <c r="EW37" s="105">
        <f>DZ37*100/('кол-во часов'!T34*18)</f>
        <v>0</v>
      </c>
      <c r="EX37" s="105">
        <f>EA37*100/('кол-во часов'!U34*18)</f>
        <v>0</v>
      </c>
      <c r="EY37" s="105">
        <f>EB37*100/('кол-во часов'!V34*18)</f>
        <v>0</v>
      </c>
      <c r="EZ37" s="105">
        <f>EC37*100/('кол-во часов'!W34*18)</f>
        <v>0</v>
      </c>
      <c r="FA37" s="105">
        <f>ED37*100/('кол-во часов'!X34*18)</f>
        <v>0</v>
      </c>
    </row>
    <row r="38" ht="18" customHeight="1" spans="4:157">
      <c r="D38" s="56" t="s">
        <v>91</v>
      </c>
      <c r="E38" s="57"/>
      <c r="F38" s="58"/>
      <c r="G38" s="58"/>
      <c r="H38" s="58"/>
      <c r="I38" s="58"/>
      <c r="J38" s="58"/>
      <c r="K38" s="58"/>
      <c r="L38" s="58" t="s">
        <v>24</v>
      </c>
      <c r="M38" s="58"/>
      <c r="N38" s="58"/>
      <c r="O38" s="58" t="s">
        <v>17</v>
      </c>
      <c r="P38" s="58"/>
      <c r="Q38" s="58"/>
      <c r="R38" s="58" t="s">
        <v>28</v>
      </c>
      <c r="S38" s="58"/>
      <c r="T38" s="58"/>
      <c r="U38" s="58" t="s">
        <v>16</v>
      </c>
      <c r="V38" s="58"/>
      <c r="W38" s="58" t="s">
        <v>21</v>
      </c>
      <c r="X38" s="58"/>
      <c r="Y38" s="58"/>
      <c r="Z38" s="58"/>
      <c r="AA38" s="58" t="s">
        <v>26</v>
      </c>
      <c r="AB38" s="58"/>
      <c r="AC38" s="58" t="s">
        <v>17</v>
      </c>
      <c r="AD38" s="58"/>
      <c r="AE38" s="58"/>
      <c r="AF38" s="58" t="s">
        <v>27</v>
      </c>
      <c r="AG38" s="58"/>
      <c r="AH38" s="58"/>
      <c r="AI38" s="58"/>
      <c r="AJ38" s="58" t="s">
        <v>28</v>
      </c>
      <c r="AK38" s="58"/>
      <c r="AL38" s="58"/>
      <c r="AM38" s="58" t="s">
        <v>22</v>
      </c>
      <c r="AN38" s="58"/>
      <c r="AO38" s="58"/>
      <c r="AP38" s="58"/>
      <c r="AQ38" s="58"/>
      <c r="AR38" s="58" t="s">
        <v>17</v>
      </c>
      <c r="AS38" s="58"/>
      <c r="AT38" s="58"/>
      <c r="AU38" s="58"/>
      <c r="AV38" s="58"/>
      <c r="AW38" s="58"/>
      <c r="AX38" s="58"/>
      <c r="AY38" s="58" t="s">
        <v>27</v>
      </c>
      <c r="AZ38" s="58"/>
      <c r="BA38" s="58" t="s">
        <v>28</v>
      </c>
      <c r="BB38" s="58"/>
      <c r="BC38" s="58"/>
      <c r="BD38" s="58" t="s">
        <v>17</v>
      </c>
      <c r="BE38" s="58" t="s">
        <v>25</v>
      </c>
      <c r="BF38" s="58"/>
      <c r="BG38" s="58" t="s">
        <v>16</v>
      </c>
      <c r="BH38" s="58"/>
      <c r="BI38" s="58"/>
      <c r="BJ38" s="58" t="s">
        <v>21</v>
      </c>
      <c r="BK38" s="58"/>
      <c r="BL38" s="58"/>
      <c r="BM38" s="58"/>
      <c r="BN38" s="58"/>
      <c r="BO38" s="58"/>
      <c r="BP38" s="58"/>
      <c r="BQ38" s="58" t="s">
        <v>17</v>
      </c>
      <c r="BR38" s="58"/>
      <c r="BS38" s="58" t="s">
        <v>28</v>
      </c>
      <c r="BT38" s="58"/>
      <c r="BU38" s="58"/>
      <c r="BV38" s="58"/>
      <c r="BW38" s="58"/>
      <c r="BX38" s="58"/>
      <c r="BY38" s="58" t="s">
        <v>24</v>
      </c>
      <c r="BZ38" s="58"/>
      <c r="CA38" s="58"/>
      <c r="CB38" s="58"/>
      <c r="CC38" s="58" t="s">
        <v>26</v>
      </c>
      <c r="CD38" s="58"/>
      <c r="CE38" s="58"/>
      <c r="CF38" s="58"/>
      <c r="CG38" s="58"/>
      <c r="CH38" s="58"/>
      <c r="CI38" s="58"/>
      <c r="CJ38" s="93" t="s">
        <v>60</v>
      </c>
      <c r="CK38" s="58"/>
      <c r="CL38" s="93" t="s">
        <v>17</v>
      </c>
      <c r="CM38" s="58"/>
      <c r="CN38" s="58"/>
      <c r="CO38" s="93" t="s">
        <v>16</v>
      </c>
      <c r="CP38" s="93"/>
      <c r="CQ38" s="58"/>
      <c r="CR38" s="58"/>
      <c r="CS38" s="58" t="s">
        <v>27</v>
      </c>
      <c r="CT38" s="58"/>
      <c r="CU38" s="58"/>
      <c r="CV38" s="93" t="s">
        <v>60</v>
      </c>
      <c r="CW38" s="58"/>
      <c r="CX38" s="58"/>
      <c r="CY38" s="58" t="s">
        <v>17</v>
      </c>
      <c r="CZ38" s="58"/>
      <c r="DA38" s="58"/>
      <c r="DB38" s="58"/>
      <c r="DC38" s="58" t="s">
        <v>28</v>
      </c>
      <c r="DD38" s="58"/>
      <c r="DE38" s="58"/>
      <c r="DF38" s="58"/>
      <c r="DG38" s="58"/>
      <c r="DH38" s="99">
        <f t="shared" si="35"/>
        <v>3</v>
      </c>
      <c r="DI38" s="101">
        <f t="shared" si="36"/>
        <v>7</v>
      </c>
      <c r="DJ38" s="99">
        <f t="shared" si="37"/>
        <v>0</v>
      </c>
      <c r="DK38" s="99">
        <f t="shared" si="38"/>
        <v>0</v>
      </c>
      <c r="DL38" s="99">
        <f t="shared" si="39"/>
        <v>0</v>
      </c>
      <c r="DM38" s="99">
        <f t="shared" si="40"/>
        <v>0</v>
      </c>
      <c r="DN38" s="99">
        <f t="shared" si="41"/>
        <v>2</v>
      </c>
      <c r="DO38" s="99">
        <f t="shared" si="42"/>
        <v>1</v>
      </c>
      <c r="DP38" s="99">
        <f t="shared" si="43"/>
        <v>0</v>
      </c>
      <c r="DQ38" s="99">
        <f t="shared" si="44"/>
        <v>2</v>
      </c>
      <c r="DR38" s="99">
        <f t="shared" si="45"/>
        <v>1</v>
      </c>
      <c r="DS38" s="99">
        <f t="shared" si="46"/>
        <v>2</v>
      </c>
      <c r="DT38" s="99">
        <f t="shared" si="47"/>
        <v>3</v>
      </c>
      <c r="DU38" s="99">
        <f t="shared" si="48"/>
        <v>5</v>
      </c>
      <c r="DV38" s="99">
        <f t="shared" si="49"/>
        <v>0</v>
      </c>
      <c r="DW38" s="99">
        <f t="shared" si="50"/>
        <v>0</v>
      </c>
      <c r="DX38" s="99">
        <f t="shared" si="51"/>
        <v>0</v>
      </c>
      <c r="DY38" s="99">
        <f t="shared" si="52"/>
        <v>0</v>
      </c>
      <c r="DZ38" s="99">
        <f t="shared" si="53"/>
        <v>0</v>
      </c>
      <c r="EA38" s="99">
        <f t="shared" si="54"/>
        <v>0</v>
      </c>
      <c r="EB38" s="99">
        <f t="shared" si="55"/>
        <v>0</v>
      </c>
      <c r="EC38" s="99">
        <f t="shared" si="56"/>
        <v>0</v>
      </c>
      <c r="ED38" s="99">
        <f t="shared" si="57"/>
        <v>0</v>
      </c>
      <c r="EE38" s="105">
        <f>DH38*100/('кол-во часов'!B35*18)</f>
        <v>5.55555555555556</v>
      </c>
      <c r="EF38" s="105">
        <f>DI38*100/('кол-во часов'!C35*18)</f>
        <v>6.48148148148148</v>
      </c>
      <c r="EG38" s="105" t="e">
        <f>DJ38*100/('кол-во часов'!D35*17)</f>
        <v>#DIV/0!</v>
      </c>
      <c r="EH38" s="105" t="e">
        <f>DK38*100/('кол-во часов'!E35*18)</f>
        <v>#DIV/0!</v>
      </c>
      <c r="EI38" s="105" t="e">
        <f>DL38*100/('кол-во часов'!F35*18)</f>
        <v>#DIV/0!</v>
      </c>
      <c r="EJ38" s="105">
        <f>DM38*100/('кол-во часов'!G35*18)</f>
        <v>0</v>
      </c>
      <c r="EK38" s="105">
        <f>DN38*100/('кол-во часов'!H35*18)</f>
        <v>5.55555555555556</v>
      </c>
      <c r="EL38" s="105">
        <f>DO38*100/('кол-во часов'!I35*18)</f>
        <v>5.55555555555556</v>
      </c>
      <c r="EM38" s="105">
        <f>DP38*100/('кол-во часов'!J35*18)</f>
        <v>0</v>
      </c>
      <c r="EN38" s="105" t="e">
        <f>DQ38*100/('кол-во часов'!K35*18)</f>
        <v>#DIV/0!</v>
      </c>
      <c r="EO38" s="105">
        <f>DR38*100/('кол-во часов'!L35*18)</f>
        <v>5.55555555555556</v>
      </c>
      <c r="EP38" s="105">
        <f>DS38*100/('кол-во часов'!M35*18)</f>
        <v>5.55555555555556</v>
      </c>
      <c r="EQ38" s="105">
        <f>DT38*100/('кол-во часов'!N35*18)</f>
        <v>8.33333333333333</v>
      </c>
      <c r="ER38" s="105">
        <f>DU38*100/('кол-во часов'!O35*18)</f>
        <v>9.25925925925926</v>
      </c>
      <c r="ES38" s="105" t="e">
        <f>DV38*100/('кол-во часов'!P35*18)</f>
        <v>#DIV/0!</v>
      </c>
      <c r="ET38" s="105" t="e">
        <f>DW38*100/('кол-во часов'!Q35*18)</f>
        <v>#DIV/0!</v>
      </c>
      <c r="EU38" s="105" t="e">
        <f>DX38*100/('кол-во часов'!R35*18)</f>
        <v>#DIV/0!</v>
      </c>
      <c r="EV38" s="105" t="e">
        <f>DY38*100/('кол-во часов'!S35*18)</f>
        <v>#DIV/0!</v>
      </c>
      <c r="EW38" s="105">
        <f>DZ38*100/('кол-во часов'!T35*18)</f>
        <v>0</v>
      </c>
      <c r="EX38" s="105">
        <f>EA38*100/('кол-во часов'!U35*18)</f>
        <v>0</v>
      </c>
      <c r="EY38" s="105">
        <f>EB38*100/('кол-во часов'!V35*18)</f>
        <v>0</v>
      </c>
      <c r="EZ38" s="105">
        <f>EC38*100/('кол-во часов'!W35*18)</f>
        <v>0</v>
      </c>
      <c r="FA38" s="105">
        <f>ED38*100/('кол-во часов'!X35*18)</f>
        <v>0</v>
      </c>
    </row>
    <row r="39" ht="18" customHeight="1" spans="4:157">
      <c r="D39" s="56" t="s">
        <v>92</v>
      </c>
      <c r="E39" s="57"/>
      <c r="F39" s="58"/>
      <c r="G39" s="58"/>
      <c r="H39" s="58"/>
      <c r="I39" s="58"/>
      <c r="J39" s="58"/>
      <c r="K39" s="58"/>
      <c r="L39" s="58" t="s">
        <v>24</v>
      </c>
      <c r="M39" s="58"/>
      <c r="N39" s="58"/>
      <c r="O39" s="58" t="s">
        <v>17</v>
      </c>
      <c r="P39" s="58"/>
      <c r="Q39" s="58"/>
      <c r="R39" s="58" t="s">
        <v>28</v>
      </c>
      <c r="S39" s="58"/>
      <c r="T39" s="58"/>
      <c r="U39" s="58" t="s">
        <v>16</v>
      </c>
      <c r="V39" s="58"/>
      <c r="W39" s="58" t="s">
        <v>21</v>
      </c>
      <c r="X39" s="58"/>
      <c r="Y39" s="58"/>
      <c r="Z39" s="58"/>
      <c r="AA39" s="58" t="s">
        <v>26</v>
      </c>
      <c r="AB39" s="58"/>
      <c r="AC39" s="58" t="s">
        <v>17</v>
      </c>
      <c r="AD39" s="58"/>
      <c r="AE39" s="79"/>
      <c r="AF39" s="58" t="s">
        <v>27</v>
      </c>
      <c r="AG39" s="58"/>
      <c r="AH39" s="58"/>
      <c r="AI39" s="58"/>
      <c r="AJ39" s="58" t="s">
        <v>28</v>
      </c>
      <c r="AK39" s="58"/>
      <c r="AL39" s="58"/>
      <c r="AM39" s="58" t="s">
        <v>22</v>
      </c>
      <c r="AN39" s="58"/>
      <c r="AO39" s="58"/>
      <c r="AP39" s="58"/>
      <c r="AQ39" s="58"/>
      <c r="AR39" s="58" t="s">
        <v>17</v>
      </c>
      <c r="AS39" s="58"/>
      <c r="AT39" s="58"/>
      <c r="AU39" s="58"/>
      <c r="AV39" s="58"/>
      <c r="AW39" s="58"/>
      <c r="AX39" s="58"/>
      <c r="AY39" s="58" t="s">
        <v>27</v>
      </c>
      <c r="AZ39" s="58"/>
      <c r="BA39" s="58" t="s">
        <v>28</v>
      </c>
      <c r="BB39" s="58"/>
      <c r="BC39" s="58"/>
      <c r="BD39" s="58" t="s">
        <v>17</v>
      </c>
      <c r="BE39" s="58" t="s">
        <v>25</v>
      </c>
      <c r="BF39" s="58"/>
      <c r="BG39" s="58" t="s">
        <v>16</v>
      </c>
      <c r="BH39" s="58"/>
      <c r="BI39" s="58"/>
      <c r="BJ39" s="58" t="s">
        <v>21</v>
      </c>
      <c r="BK39" s="58"/>
      <c r="BL39" s="58"/>
      <c r="BM39" s="58"/>
      <c r="BN39" s="58"/>
      <c r="BO39" s="58"/>
      <c r="BP39" s="58"/>
      <c r="BQ39" s="58" t="s">
        <v>17</v>
      </c>
      <c r="BR39" s="58"/>
      <c r="BS39" s="58" t="s">
        <v>28</v>
      </c>
      <c r="BT39" s="58"/>
      <c r="BU39" s="58"/>
      <c r="BV39" s="58"/>
      <c r="BW39" s="58"/>
      <c r="BX39" s="58"/>
      <c r="BY39" s="58" t="s">
        <v>24</v>
      </c>
      <c r="BZ39" s="58"/>
      <c r="CA39" s="58"/>
      <c r="CB39" s="58"/>
      <c r="CC39" s="58" t="s">
        <v>26</v>
      </c>
      <c r="CD39" s="58"/>
      <c r="CE39" s="58"/>
      <c r="CF39" s="58"/>
      <c r="CG39" s="58"/>
      <c r="CH39" s="58"/>
      <c r="CI39" s="58"/>
      <c r="CJ39" s="93" t="s">
        <v>60</v>
      </c>
      <c r="CK39" s="58"/>
      <c r="CL39" s="93" t="s">
        <v>17</v>
      </c>
      <c r="CM39" s="58"/>
      <c r="CN39" s="58"/>
      <c r="CO39" s="93" t="s">
        <v>16</v>
      </c>
      <c r="CP39" s="93"/>
      <c r="CQ39" s="58"/>
      <c r="CR39" s="58"/>
      <c r="CS39" s="58" t="s">
        <v>27</v>
      </c>
      <c r="CT39" s="58"/>
      <c r="CU39" s="58"/>
      <c r="CV39" s="93" t="s">
        <v>60</v>
      </c>
      <c r="CW39" s="58"/>
      <c r="CX39" s="58"/>
      <c r="CY39" s="58" t="s">
        <v>17</v>
      </c>
      <c r="CZ39" s="58"/>
      <c r="DA39" s="58"/>
      <c r="DB39" s="58"/>
      <c r="DC39" s="58" t="s">
        <v>28</v>
      </c>
      <c r="DD39" s="58"/>
      <c r="DE39" s="58"/>
      <c r="DF39" s="58"/>
      <c r="DG39" s="58"/>
      <c r="DH39" s="99">
        <f t="shared" si="35"/>
        <v>3</v>
      </c>
      <c r="DI39" s="101">
        <f t="shared" si="36"/>
        <v>7</v>
      </c>
      <c r="DJ39" s="99">
        <f t="shared" si="37"/>
        <v>0</v>
      </c>
      <c r="DK39" s="99">
        <f t="shared" si="38"/>
        <v>0</v>
      </c>
      <c r="DL39" s="99">
        <f t="shared" si="39"/>
        <v>0</v>
      </c>
      <c r="DM39" s="99">
        <f t="shared" si="40"/>
        <v>0</v>
      </c>
      <c r="DN39" s="99">
        <f t="shared" si="41"/>
        <v>2</v>
      </c>
      <c r="DO39" s="99">
        <f t="shared" si="42"/>
        <v>1</v>
      </c>
      <c r="DP39" s="99">
        <f t="shared" si="43"/>
        <v>0</v>
      </c>
      <c r="DQ39" s="99">
        <f t="shared" si="44"/>
        <v>2</v>
      </c>
      <c r="DR39" s="99">
        <f t="shared" si="45"/>
        <v>1</v>
      </c>
      <c r="DS39" s="99">
        <f t="shared" si="46"/>
        <v>2</v>
      </c>
      <c r="DT39" s="99">
        <f t="shared" si="47"/>
        <v>3</v>
      </c>
      <c r="DU39" s="99">
        <f t="shared" si="48"/>
        <v>5</v>
      </c>
      <c r="DV39" s="99">
        <f t="shared" si="49"/>
        <v>0</v>
      </c>
      <c r="DW39" s="99">
        <f t="shared" si="50"/>
        <v>0</v>
      </c>
      <c r="DX39" s="99">
        <f t="shared" si="51"/>
        <v>0</v>
      </c>
      <c r="DY39" s="99">
        <f t="shared" si="52"/>
        <v>0</v>
      </c>
      <c r="DZ39" s="99">
        <f t="shared" si="53"/>
        <v>0</v>
      </c>
      <c r="EA39" s="99">
        <f t="shared" si="54"/>
        <v>0</v>
      </c>
      <c r="EB39" s="99">
        <f t="shared" si="55"/>
        <v>0</v>
      </c>
      <c r="EC39" s="99">
        <f t="shared" si="56"/>
        <v>0</v>
      </c>
      <c r="ED39" s="99">
        <f t="shared" si="57"/>
        <v>0</v>
      </c>
      <c r="EE39" s="105">
        <f>DH39*100/('кол-во часов'!B36*18)</f>
        <v>5.55555555555556</v>
      </c>
      <c r="EF39" s="105">
        <f>DI39*100/('кол-во часов'!C36*18)</f>
        <v>6.48148148148148</v>
      </c>
      <c r="EG39" s="105" t="e">
        <f>DJ39*100/('кол-во часов'!D36*17)</f>
        <v>#DIV/0!</v>
      </c>
      <c r="EH39" s="105" t="e">
        <f>DK39*100/('кол-во часов'!E36*18)</f>
        <v>#DIV/0!</v>
      </c>
      <c r="EI39" s="105" t="e">
        <f>DL39*100/('кол-во часов'!F36*18)</f>
        <v>#DIV/0!</v>
      </c>
      <c r="EJ39" s="105">
        <f>DM39*100/('кол-во часов'!G36*18)</f>
        <v>0</v>
      </c>
      <c r="EK39" s="105">
        <f>DN39*100/('кол-во часов'!H36*18)</f>
        <v>5.55555555555556</v>
      </c>
      <c r="EL39" s="105">
        <f>DO39*100/('кол-во часов'!I36*18)</f>
        <v>5.55555555555556</v>
      </c>
      <c r="EM39" s="105">
        <f>DP39*100/('кол-во часов'!J36*18)</f>
        <v>0</v>
      </c>
      <c r="EN39" s="105" t="e">
        <f>DQ39*100/('кол-во часов'!K36*18)</f>
        <v>#DIV/0!</v>
      </c>
      <c r="EO39" s="105">
        <f>DR39*100/('кол-во часов'!L36*18)</f>
        <v>5.55555555555556</v>
      </c>
      <c r="EP39" s="105">
        <f>DS39*100/('кол-во часов'!M36*18)</f>
        <v>5.55555555555556</v>
      </c>
      <c r="EQ39" s="105">
        <f>DT39*100/('кол-во часов'!N36*18)</f>
        <v>8.33333333333333</v>
      </c>
      <c r="ER39" s="105">
        <f>DU39*100/('кол-во часов'!O36*18)</f>
        <v>9.25925925925926</v>
      </c>
      <c r="ES39" s="105" t="e">
        <f>DV39*100/('кол-во часов'!P36*18)</f>
        <v>#DIV/0!</v>
      </c>
      <c r="ET39" s="105" t="e">
        <f>DW39*100/('кол-во часов'!Q36*18)</f>
        <v>#DIV/0!</v>
      </c>
      <c r="EU39" s="105" t="e">
        <f>DX39*100/('кол-во часов'!R36*18)</f>
        <v>#DIV/0!</v>
      </c>
      <c r="EV39" s="105" t="e">
        <f>DY39*100/('кол-во часов'!S36*18)</f>
        <v>#DIV/0!</v>
      </c>
      <c r="EW39" s="105">
        <f>DZ39*100/('кол-во часов'!T36*18)</f>
        <v>0</v>
      </c>
      <c r="EX39" s="105">
        <f>EA39*100/('кол-во часов'!U36*18)</f>
        <v>0</v>
      </c>
      <c r="EY39" s="105">
        <f>EB39*100/('кол-во часов'!V36*18)</f>
        <v>0</v>
      </c>
      <c r="EZ39" s="105">
        <f>EC39*100/('кол-во часов'!W36*18)</f>
        <v>0</v>
      </c>
      <c r="FA39" s="105">
        <f>ED39*100/('кол-во часов'!X36*18)</f>
        <v>0</v>
      </c>
    </row>
    <row r="40" ht="18" customHeight="1" spans="2:157">
      <c r="B40" s="14"/>
      <c r="D40" s="56" t="s">
        <v>93</v>
      </c>
      <c r="E40" s="57"/>
      <c r="F40" s="58"/>
      <c r="G40" s="58"/>
      <c r="H40" s="58"/>
      <c r="I40" s="58"/>
      <c r="J40" s="58"/>
      <c r="K40" s="58"/>
      <c r="L40" s="58" t="s">
        <v>24</v>
      </c>
      <c r="M40" s="58"/>
      <c r="N40" s="58"/>
      <c r="O40" s="58" t="s">
        <v>17</v>
      </c>
      <c r="P40" s="58"/>
      <c r="Q40" s="58"/>
      <c r="R40" s="58" t="s">
        <v>28</v>
      </c>
      <c r="S40" s="58"/>
      <c r="T40" s="58"/>
      <c r="U40" s="58" t="s">
        <v>16</v>
      </c>
      <c r="V40" s="58"/>
      <c r="W40" s="58" t="s">
        <v>21</v>
      </c>
      <c r="X40" s="58"/>
      <c r="Y40" s="58"/>
      <c r="Z40" s="58"/>
      <c r="AA40" s="58" t="s">
        <v>26</v>
      </c>
      <c r="AB40" s="58"/>
      <c r="AC40" s="58" t="s">
        <v>17</v>
      </c>
      <c r="AD40" s="58"/>
      <c r="AE40" s="79"/>
      <c r="AF40" s="58" t="s">
        <v>27</v>
      </c>
      <c r="AG40" s="58"/>
      <c r="AH40" s="58"/>
      <c r="AI40" s="58"/>
      <c r="AJ40" s="58" t="s">
        <v>28</v>
      </c>
      <c r="AK40" s="58"/>
      <c r="AL40" s="58"/>
      <c r="AM40" s="58" t="s">
        <v>22</v>
      </c>
      <c r="AN40" s="58"/>
      <c r="AO40" s="58"/>
      <c r="AP40" s="58"/>
      <c r="AQ40" s="58"/>
      <c r="AR40" s="58" t="s">
        <v>17</v>
      </c>
      <c r="AS40" s="58"/>
      <c r="AT40" s="58"/>
      <c r="AU40" s="58"/>
      <c r="AV40" s="58"/>
      <c r="AW40" s="58"/>
      <c r="AX40" s="58"/>
      <c r="AY40" s="58" t="s">
        <v>27</v>
      </c>
      <c r="AZ40" s="58"/>
      <c r="BA40" s="58" t="s">
        <v>28</v>
      </c>
      <c r="BB40" s="58"/>
      <c r="BC40" s="58"/>
      <c r="BD40" s="58" t="s">
        <v>17</v>
      </c>
      <c r="BE40" s="58" t="s">
        <v>25</v>
      </c>
      <c r="BF40" s="58"/>
      <c r="BG40" s="58" t="s">
        <v>16</v>
      </c>
      <c r="BH40" s="58"/>
      <c r="BI40" s="58"/>
      <c r="BJ40" s="58" t="s">
        <v>21</v>
      </c>
      <c r="BK40" s="58"/>
      <c r="BL40" s="58"/>
      <c r="BM40" s="58"/>
      <c r="BN40" s="58"/>
      <c r="BO40" s="58"/>
      <c r="BP40" s="58"/>
      <c r="BQ40" s="58" t="s">
        <v>17</v>
      </c>
      <c r="BR40" s="58"/>
      <c r="BS40" s="58" t="s">
        <v>28</v>
      </c>
      <c r="BT40" s="58"/>
      <c r="BU40" s="58"/>
      <c r="BV40" s="58"/>
      <c r="BW40" s="58"/>
      <c r="BX40" s="58"/>
      <c r="BY40" s="58" t="s">
        <v>24</v>
      </c>
      <c r="BZ40" s="58"/>
      <c r="CA40" s="58"/>
      <c r="CB40" s="58"/>
      <c r="CC40" s="58" t="s">
        <v>26</v>
      </c>
      <c r="CD40" s="58"/>
      <c r="CE40" s="58"/>
      <c r="CF40" s="58"/>
      <c r="CG40" s="58"/>
      <c r="CH40" s="58"/>
      <c r="CI40" s="58"/>
      <c r="CJ40" s="93" t="s">
        <v>60</v>
      </c>
      <c r="CK40" s="58"/>
      <c r="CL40" s="93" t="s">
        <v>17</v>
      </c>
      <c r="CM40" s="58"/>
      <c r="CN40" s="58"/>
      <c r="CO40" s="93" t="s">
        <v>16</v>
      </c>
      <c r="CP40" s="93"/>
      <c r="CQ40" s="58"/>
      <c r="CR40" s="58"/>
      <c r="CS40" s="58" t="s">
        <v>27</v>
      </c>
      <c r="CT40" s="58"/>
      <c r="CU40" s="58"/>
      <c r="CV40" s="93" t="s">
        <v>60</v>
      </c>
      <c r="CW40" s="58"/>
      <c r="CX40" s="58"/>
      <c r="CY40" s="58" t="s">
        <v>17</v>
      </c>
      <c r="CZ40" s="58"/>
      <c r="DA40" s="58"/>
      <c r="DB40" s="58"/>
      <c r="DC40" s="58" t="s">
        <v>28</v>
      </c>
      <c r="DD40" s="58"/>
      <c r="DE40" s="58"/>
      <c r="DF40" s="58"/>
      <c r="DG40" s="58"/>
      <c r="DH40" s="99">
        <f t="shared" si="35"/>
        <v>3</v>
      </c>
      <c r="DI40" s="101">
        <f t="shared" si="36"/>
        <v>7</v>
      </c>
      <c r="DJ40" s="99">
        <f t="shared" si="37"/>
        <v>0</v>
      </c>
      <c r="DK40" s="99">
        <f t="shared" si="38"/>
        <v>0</v>
      </c>
      <c r="DL40" s="99">
        <f t="shared" si="39"/>
        <v>0</v>
      </c>
      <c r="DM40" s="99">
        <f t="shared" si="40"/>
        <v>0</v>
      </c>
      <c r="DN40" s="99">
        <f t="shared" si="41"/>
        <v>2</v>
      </c>
      <c r="DO40" s="99">
        <f t="shared" si="42"/>
        <v>1</v>
      </c>
      <c r="DP40" s="99">
        <f t="shared" si="43"/>
        <v>0</v>
      </c>
      <c r="DQ40" s="99">
        <f t="shared" si="44"/>
        <v>2</v>
      </c>
      <c r="DR40" s="99">
        <f t="shared" si="45"/>
        <v>1</v>
      </c>
      <c r="DS40" s="99">
        <f t="shared" si="46"/>
        <v>2</v>
      </c>
      <c r="DT40" s="99">
        <f t="shared" si="47"/>
        <v>3</v>
      </c>
      <c r="DU40" s="99">
        <f t="shared" si="48"/>
        <v>5</v>
      </c>
      <c r="DV40" s="99">
        <f t="shared" si="49"/>
        <v>0</v>
      </c>
      <c r="DW40" s="99">
        <f t="shared" si="50"/>
        <v>0</v>
      </c>
      <c r="DX40" s="99">
        <f t="shared" si="51"/>
        <v>0</v>
      </c>
      <c r="DY40" s="99">
        <f t="shared" si="52"/>
        <v>0</v>
      </c>
      <c r="DZ40" s="99">
        <f t="shared" si="53"/>
        <v>0</v>
      </c>
      <c r="EA40" s="99">
        <f t="shared" si="54"/>
        <v>0</v>
      </c>
      <c r="EB40" s="99">
        <f t="shared" si="55"/>
        <v>0</v>
      </c>
      <c r="EC40" s="99">
        <f t="shared" si="56"/>
        <v>0</v>
      </c>
      <c r="ED40" s="99">
        <f t="shared" si="57"/>
        <v>0</v>
      </c>
      <c r="EE40" s="105">
        <f>DH40*100/('кол-во часов'!B37*18)</f>
        <v>5.55555555555556</v>
      </c>
      <c r="EF40" s="105">
        <f>DI40*100/('кол-во часов'!C37*18)</f>
        <v>6.48148148148148</v>
      </c>
      <c r="EG40" s="105" t="e">
        <f>DJ40*100/('кол-во часов'!D37*17)</f>
        <v>#DIV/0!</v>
      </c>
      <c r="EH40" s="105" t="e">
        <f>DK40*100/('кол-во часов'!E37*18)</f>
        <v>#DIV/0!</v>
      </c>
      <c r="EI40" s="105" t="e">
        <f>DL40*100/('кол-во часов'!F37*18)</f>
        <v>#DIV/0!</v>
      </c>
      <c r="EJ40" s="105">
        <f>DM40*100/('кол-во часов'!G37*18)</f>
        <v>0</v>
      </c>
      <c r="EK40" s="105">
        <f>DN40*100/('кол-во часов'!H37*18)</f>
        <v>5.55555555555556</v>
      </c>
      <c r="EL40" s="105">
        <f>DO40*100/('кол-во часов'!I37*18)</f>
        <v>5.55555555555556</v>
      </c>
      <c r="EM40" s="105">
        <f>DP40*100/('кол-во часов'!J37*18)</f>
        <v>0</v>
      </c>
      <c r="EN40" s="105" t="e">
        <f>DQ40*100/('кол-во часов'!K37*18)</f>
        <v>#DIV/0!</v>
      </c>
      <c r="EO40" s="105">
        <f>DR40*100/('кол-во часов'!L37*18)</f>
        <v>5.55555555555556</v>
      </c>
      <c r="EP40" s="105">
        <f>DS40*100/('кол-во часов'!M37*18)</f>
        <v>5.55555555555556</v>
      </c>
      <c r="EQ40" s="105">
        <f>DT40*100/('кол-во часов'!N37*18)</f>
        <v>8.33333333333333</v>
      </c>
      <c r="ER40" s="105">
        <f>DU40*100/('кол-во часов'!O37*18)</f>
        <v>9.25925925925926</v>
      </c>
      <c r="ES40" s="105" t="e">
        <f>DV40*100/('кол-во часов'!P37*18)</f>
        <v>#DIV/0!</v>
      </c>
      <c r="ET40" s="105" t="e">
        <f>DW40*100/('кол-во часов'!Q37*18)</f>
        <v>#DIV/0!</v>
      </c>
      <c r="EU40" s="105" t="e">
        <f>DX40*100/('кол-во часов'!R37*18)</f>
        <v>#DIV/0!</v>
      </c>
      <c r="EV40" s="105" t="e">
        <f>DY40*100/('кол-во часов'!S37*18)</f>
        <v>#DIV/0!</v>
      </c>
      <c r="EW40" s="105">
        <f>DZ40*100/('кол-во часов'!T37*18)</f>
        <v>0</v>
      </c>
      <c r="EX40" s="105">
        <f>EA40*100/('кол-во часов'!U37*18)</f>
        <v>0</v>
      </c>
      <c r="EY40" s="105">
        <f>EB40*100/('кол-во часов'!V37*18)</f>
        <v>0</v>
      </c>
      <c r="EZ40" s="105">
        <f>EC40*100/('кол-во часов'!W37*18)</f>
        <v>0</v>
      </c>
      <c r="FA40" s="105">
        <f>ED40*100/('кол-во часов'!X37*18)</f>
        <v>0</v>
      </c>
    </row>
    <row r="41" ht="18" customHeight="1" spans="2:157">
      <c r="B41" s="14"/>
      <c r="D41" s="59" t="s">
        <v>94</v>
      </c>
      <c r="E41" s="60"/>
      <c r="F41" s="61"/>
      <c r="G41" s="61"/>
      <c r="H41" s="61" t="s">
        <v>24</v>
      </c>
      <c r="I41" s="61" t="s">
        <v>18</v>
      </c>
      <c r="J41" s="61"/>
      <c r="K41" s="61" t="s">
        <v>28</v>
      </c>
      <c r="L41" s="61"/>
      <c r="M41" s="61"/>
      <c r="N41" s="61"/>
      <c r="O41" s="61" t="s">
        <v>14</v>
      </c>
      <c r="P41" s="61"/>
      <c r="Q41" s="61"/>
      <c r="R41" s="61"/>
      <c r="S41" s="61"/>
      <c r="T41" s="61"/>
      <c r="U41" s="61" t="s">
        <v>26</v>
      </c>
      <c r="V41" s="61"/>
      <c r="W41" s="61"/>
      <c r="X41" s="61"/>
      <c r="Y41" s="61"/>
      <c r="Z41" s="61"/>
      <c r="AA41" s="61" t="s">
        <v>27</v>
      </c>
      <c r="AB41" s="61"/>
      <c r="AC41" s="61" t="s">
        <v>14</v>
      </c>
      <c r="AD41" s="61"/>
      <c r="AE41" s="80"/>
      <c r="AF41" s="61"/>
      <c r="AG41" s="61" t="s">
        <v>16</v>
      </c>
      <c r="AH41" s="61"/>
      <c r="AI41" s="61"/>
      <c r="AJ41" s="61" t="s">
        <v>18</v>
      </c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 t="s">
        <v>28</v>
      </c>
      <c r="AW41" s="61"/>
      <c r="AX41" s="61"/>
      <c r="AY41" s="61"/>
      <c r="AZ41" s="61" t="s">
        <v>14</v>
      </c>
      <c r="BA41" s="61" t="s">
        <v>25</v>
      </c>
      <c r="BB41" s="61"/>
      <c r="BC41" s="61"/>
      <c r="BD41" s="61" t="s">
        <v>21</v>
      </c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 t="s">
        <v>28</v>
      </c>
      <c r="BR41" s="61"/>
      <c r="BS41" s="61"/>
      <c r="BT41" s="61"/>
      <c r="BU41" s="61"/>
      <c r="BV41" s="61"/>
      <c r="BW41" s="61" t="s">
        <v>24</v>
      </c>
      <c r="BX41" s="61"/>
      <c r="BY41" s="61"/>
      <c r="BZ41" s="61"/>
      <c r="CA41" s="61"/>
      <c r="CB41" s="61"/>
      <c r="CC41" s="61"/>
      <c r="CD41" s="61"/>
      <c r="CE41" s="61"/>
      <c r="CF41" s="61" t="s">
        <v>28</v>
      </c>
      <c r="CG41" s="61"/>
      <c r="CH41" s="61"/>
      <c r="CI41" s="61"/>
      <c r="CJ41" s="61"/>
      <c r="CK41" s="61"/>
      <c r="CL41" s="61" t="s">
        <v>26</v>
      </c>
      <c r="CM41" s="61"/>
      <c r="CN41" s="61"/>
      <c r="CO41" s="61"/>
      <c r="CP41" s="61"/>
      <c r="CQ41" s="61" t="s">
        <v>14</v>
      </c>
      <c r="CR41" s="61" t="s">
        <v>27</v>
      </c>
      <c r="CS41" s="61"/>
      <c r="CT41" s="61"/>
      <c r="CU41" s="61" t="s">
        <v>18</v>
      </c>
      <c r="CV41" s="61"/>
      <c r="CW41" s="61" t="s">
        <v>21</v>
      </c>
      <c r="CX41" s="61" t="s">
        <v>16</v>
      </c>
      <c r="CY41" s="61" t="s">
        <v>28</v>
      </c>
      <c r="CZ41" s="61"/>
      <c r="DA41" s="61"/>
      <c r="DB41" s="61"/>
      <c r="DC41" s="61"/>
      <c r="DD41" s="61"/>
      <c r="DE41" s="61"/>
      <c r="DF41" s="61"/>
      <c r="DG41" s="61"/>
      <c r="DH41" s="99">
        <f t="shared" si="35"/>
        <v>2</v>
      </c>
      <c r="DI41" s="101">
        <f t="shared" si="36"/>
        <v>0</v>
      </c>
      <c r="DJ41" s="99">
        <f t="shared" si="37"/>
        <v>4</v>
      </c>
      <c r="DK41" s="99">
        <f t="shared" si="38"/>
        <v>3</v>
      </c>
      <c r="DL41" s="99">
        <f t="shared" si="39"/>
        <v>0</v>
      </c>
      <c r="DM41" s="99">
        <f t="shared" si="40"/>
        <v>0</v>
      </c>
      <c r="DN41" s="99">
        <f t="shared" si="41"/>
        <v>2</v>
      </c>
      <c r="DO41" s="99">
        <f t="shared" si="42"/>
        <v>0</v>
      </c>
      <c r="DP41" s="99">
        <f t="shared" si="43"/>
        <v>0</v>
      </c>
      <c r="DQ41" s="99">
        <f t="shared" si="44"/>
        <v>2</v>
      </c>
      <c r="DR41" s="99">
        <f t="shared" si="45"/>
        <v>1</v>
      </c>
      <c r="DS41" s="99">
        <f t="shared" si="46"/>
        <v>2</v>
      </c>
      <c r="DT41" s="99">
        <f t="shared" si="47"/>
        <v>2</v>
      </c>
      <c r="DU41" s="99">
        <f t="shared" si="48"/>
        <v>5</v>
      </c>
      <c r="DV41" s="99">
        <f t="shared" si="49"/>
        <v>0</v>
      </c>
      <c r="DW41" s="99">
        <f t="shared" si="50"/>
        <v>0</v>
      </c>
      <c r="DX41" s="99">
        <f t="shared" si="51"/>
        <v>0</v>
      </c>
      <c r="DY41" s="99">
        <f t="shared" si="52"/>
        <v>0</v>
      </c>
      <c r="DZ41" s="99">
        <f t="shared" si="53"/>
        <v>0</v>
      </c>
      <c r="EA41" s="99">
        <f t="shared" si="54"/>
        <v>0</v>
      </c>
      <c r="EB41" s="99">
        <f t="shared" si="55"/>
        <v>0</v>
      </c>
      <c r="EC41" s="99">
        <f t="shared" si="56"/>
        <v>0</v>
      </c>
      <c r="ED41" s="99">
        <f t="shared" si="57"/>
        <v>0</v>
      </c>
      <c r="EE41" s="105">
        <f>DH41*100/('кол-во часов'!B38*18)</f>
        <v>3.7037037037037</v>
      </c>
      <c r="EF41" s="105" t="e">
        <f>DI41*100/('кол-во часов'!C38*18)</f>
        <v>#DIV/0!</v>
      </c>
      <c r="EG41" s="105">
        <f>DJ41*100/('кол-во часов'!D38*17)</f>
        <v>7.84313725490196</v>
      </c>
      <c r="EH41" s="105">
        <f>DK41*100/('кол-во часов'!E38*18)</f>
        <v>8.33333333333333</v>
      </c>
      <c r="EI41" s="105" t="e">
        <f>DL41*100/('кол-во часов'!F38*18)</f>
        <v>#DIV/0!</v>
      </c>
      <c r="EJ41" s="105">
        <f>DM41*100/('кол-во часов'!G38*18)</f>
        <v>0</v>
      </c>
      <c r="EK41" s="105">
        <f>DN41*100/('кол-во часов'!H38*18)</f>
        <v>5.55555555555556</v>
      </c>
      <c r="EL41" s="105">
        <f>DO41*100/('кол-во часов'!I38*18)</f>
        <v>0</v>
      </c>
      <c r="EM41" s="105">
        <f>DP41*100/('кол-во часов'!J38*18)</f>
        <v>0</v>
      </c>
      <c r="EN41" s="105" t="e">
        <f>DQ41*100/('кол-во часов'!K38*18)</f>
        <v>#DIV/0!</v>
      </c>
      <c r="EO41" s="105">
        <f>DR41*100/('кол-во часов'!L38*18)</f>
        <v>5.55555555555556</v>
      </c>
      <c r="EP41" s="105">
        <f>DS41*100/('кол-во часов'!M38*18)</f>
        <v>3.7037037037037</v>
      </c>
      <c r="EQ41" s="105">
        <f>DT41*100/('кол-во часов'!N38*18)</f>
        <v>5.55555555555556</v>
      </c>
      <c r="ER41" s="105">
        <f>DU41*100/('кол-во часов'!O38*18)</f>
        <v>9.25925925925926</v>
      </c>
      <c r="ES41" s="105" t="e">
        <f>DV41*100/('кол-во часов'!P38*18)</f>
        <v>#DIV/0!</v>
      </c>
      <c r="ET41" s="105" t="e">
        <f>DW41*100/('кол-во часов'!Q38*18)</f>
        <v>#DIV/0!</v>
      </c>
      <c r="EU41" s="105" t="e">
        <f>DX41*100/('кол-во часов'!R38*18)</f>
        <v>#DIV/0!</v>
      </c>
      <c r="EV41" s="105" t="e">
        <f>DY41*100/('кол-во часов'!S38*18)</f>
        <v>#DIV/0!</v>
      </c>
      <c r="EW41" s="105">
        <f>DZ41*100/('кол-во часов'!T38*18)</f>
        <v>0</v>
      </c>
      <c r="EX41" s="105" t="e">
        <f>EA41*100/('кол-во часов'!U38*18)</f>
        <v>#DIV/0!</v>
      </c>
      <c r="EY41" s="105">
        <f>EB41*100/('кол-во часов'!V38*18)</f>
        <v>0</v>
      </c>
      <c r="EZ41" s="105" t="e">
        <f>EC41*100/('кол-во часов'!W38*18)</f>
        <v>#DIV/0!</v>
      </c>
      <c r="FA41" s="105">
        <f>ED41*100/('кол-во часов'!X38*18)</f>
        <v>0</v>
      </c>
    </row>
    <row r="42" ht="18" customHeight="1" spans="2:157">
      <c r="B42" s="14"/>
      <c r="D42" s="59" t="s">
        <v>95</v>
      </c>
      <c r="E42" s="60"/>
      <c r="F42" s="61"/>
      <c r="G42" s="61"/>
      <c r="H42" s="61" t="s">
        <v>24</v>
      </c>
      <c r="I42" s="61" t="s">
        <v>18</v>
      </c>
      <c r="J42" s="61"/>
      <c r="K42" s="61" t="s">
        <v>28</v>
      </c>
      <c r="L42" s="61"/>
      <c r="M42" s="61"/>
      <c r="N42" s="61"/>
      <c r="O42" s="61" t="s">
        <v>14</v>
      </c>
      <c r="P42" s="61"/>
      <c r="Q42" s="61"/>
      <c r="R42" s="61"/>
      <c r="S42" s="61"/>
      <c r="T42" s="61"/>
      <c r="U42" s="61" t="s">
        <v>26</v>
      </c>
      <c r="V42" s="61"/>
      <c r="W42" s="61"/>
      <c r="X42" s="61"/>
      <c r="Y42" s="61"/>
      <c r="Z42" s="61"/>
      <c r="AA42" s="61" t="s">
        <v>27</v>
      </c>
      <c r="AB42" s="61"/>
      <c r="AC42" s="61" t="s">
        <v>14</v>
      </c>
      <c r="AD42" s="61"/>
      <c r="AE42" s="61"/>
      <c r="AF42" s="61"/>
      <c r="AG42" s="61" t="s">
        <v>16</v>
      </c>
      <c r="AH42" s="61"/>
      <c r="AI42" s="61"/>
      <c r="AJ42" s="61" t="s">
        <v>18</v>
      </c>
      <c r="AK42" s="61"/>
      <c r="AL42" s="61"/>
      <c r="AM42" s="61"/>
      <c r="AN42" s="61"/>
      <c r="AO42" s="61"/>
      <c r="AP42" s="80"/>
      <c r="AQ42" s="61"/>
      <c r="AR42" s="61"/>
      <c r="AS42" s="61"/>
      <c r="AT42" s="61"/>
      <c r="AU42" s="61"/>
      <c r="AV42" s="61" t="s">
        <v>28</v>
      </c>
      <c r="AW42" s="61"/>
      <c r="AX42" s="61"/>
      <c r="AY42" s="61"/>
      <c r="AZ42" s="61" t="s">
        <v>14</v>
      </c>
      <c r="BA42" s="61" t="s">
        <v>25</v>
      </c>
      <c r="BB42" s="61"/>
      <c r="BC42" s="61"/>
      <c r="BD42" s="61" t="s">
        <v>21</v>
      </c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 t="s">
        <v>28</v>
      </c>
      <c r="BR42" s="61"/>
      <c r="BS42" s="61"/>
      <c r="BT42" s="61"/>
      <c r="BU42" s="61"/>
      <c r="BV42" s="61"/>
      <c r="BW42" s="61" t="s">
        <v>24</v>
      </c>
      <c r="BX42" s="61"/>
      <c r="BY42" s="61"/>
      <c r="BZ42" s="61"/>
      <c r="CA42" s="61"/>
      <c r="CB42" s="61"/>
      <c r="CC42" s="61"/>
      <c r="CD42" s="61"/>
      <c r="CE42" s="61"/>
      <c r="CF42" s="61" t="s">
        <v>28</v>
      </c>
      <c r="CG42" s="61"/>
      <c r="CH42" s="61"/>
      <c r="CI42" s="61"/>
      <c r="CJ42" s="61"/>
      <c r="CK42" s="61"/>
      <c r="CL42" s="61" t="s">
        <v>26</v>
      </c>
      <c r="CM42" s="61"/>
      <c r="CN42" s="61"/>
      <c r="CO42" s="61"/>
      <c r="CP42" s="61"/>
      <c r="CQ42" s="61" t="s">
        <v>14</v>
      </c>
      <c r="CR42" s="61" t="s">
        <v>27</v>
      </c>
      <c r="CS42" s="61"/>
      <c r="CT42" s="61"/>
      <c r="CU42" s="61" t="s">
        <v>18</v>
      </c>
      <c r="CV42" s="61"/>
      <c r="CW42" s="61" t="s">
        <v>21</v>
      </c>
      <c r="CX42" s="61" t="s">
        <v>16</v>
      </c>
      <c r="CY42" s="61" t="s">
        <v>28</v>
      </c>
      <c r="CZ42" s="61"/>
      <c r="DA42" s="61"/>
      <c r="DB42" s="61"/>
      <c r="DC42" s="61"/>
      <c r="DD42" s="61"/>
      <c r="DE42" s="61"/>
      <c r="DF42" s="61"/>
      <c r="DG42" s="61"/>
      <c r="DH42" s="99">
        <f t="shared" si="35"/>
        <v>2</v>
      </c>
      <c r="DI42" s="101">
        <f t="shared" si="36"/>
        <v>0</v>
      </c>
      <c r="DJ42" s="99">
        <f t="shared" si="37"/>
        <v>4</v>
      </c>
      <c r="DK42" s="99">
        <f t="shared" si="38"/>
        <v>3</v>
      </c>
      <c r="DL42" s="99">
        <f t="shared" si="39"/>
        <v>0</v>
      </c>
      <c r="DM42" s="99">
        <f t="shared" si="40"/>
        <v>0</v>
      </c>
      <c r="DN42" s="99">
        <f t="shared" si="41"/>
        <v>2</v>
      </c>
      <c r="DO42" s="99">
        <f t="shared" si="42"/>
        <v>0</v>
      </c>
      <c r="DP42" s="99">
        <f t="shared" si="43"/>
        <v>0</v>
      </c>
      <c r="DQ42" s="99">
        <f t="shared" si="44"/>
        <v>2</v>
      </c>
      <c r="DR42" s="99">
        <f t="shared" si="45"/>
        <v>1</v>
      </c>
      <c r="DS42" s="99">
        <f t="shared" si="46"/>
        <v>2</v>
      </c>
      <c r="DT42" s="99">
        <f t="shared" si="47"/>
        <v>2</v>
      </c>
      <c r="DU42" s="99">
        <f t="shared" si="48"/>
        <v>5</v>
      </c>
      <c r="DV42" s="99">
        <f t="shared" si="49"/>
        <v>0</v>
      </c>
      <c r="DW42" s="99">
        <f t="shared" si="50"/>
        <v>0</v>
      </c>
      <c r="DX42" s="99">
        <f t="shared" si="51"/>
        <v>0</v>
      </c>
      <c r="DY42" s="99">
        <f t="shared" si="52"/>
        <v>0</v>
      </c>
      <c r="DZ42" s="99">
        <f t="shared" si="53"/>
        <v>0</v>
      </c>
      <c r="EA42" s="99">
        <f t="shared" si="54"/>
        <v>0</v>
      </c>
      <c r="EB42" s="99">
        <f t="shared" si="55"/>
        <v>0</v>
      </c>
      <c r="EC42" s="99">
        <f t="shared" si="56"/>
        <v>0</v>
      </c>
      <c r="ED42" s="99">
        <f t="shared" si="57"/>
        <v>0</v>
      </c>
      <c r="EE42" s="105">
        <f>DH42*100/('кол-во часов'!B39*18)</f>
        <v>3.7037037037037</v>
      </c>
      <c r="EF42" s="105" t="e">
        <f>DI42*100/('кол-во часов'!C39*18)</f>
        <v>#DIV/0!</v>
      </c>
      <c r="EG42" s="105">
        <f>DJ42*100/('кол-во часов'!D39*17)</f>
        <v>7.84313725490196</v>
      </c>
      <c r="EH42" s="105">
        <f>DK42*100/('кол-во часов'!E39*18)</f>
        <v>8.33333333333333</v>
      </c>
      <c r="EI42" s="105" t="e">
        <f>DL42*100/('кол-во часов'!F39*18)</f>
        <v>#DIV/0!</v>
      </c>
      <c r="EJ42" s="105">
        <f>DM42*100/('кол-во часов'!G39*18)</f>
        <v>0</v>
      </c>
      <c r="EK42" s="105">
        <f>DN42*100/('кол-во часов'!H39*18)</f>
        <v>5.55555555555556</v>
      </c>
      <c r="EL42" s="105">
        <f>DO42*100/('кол-во часов'!I39*18)</f>
        <v>0</v>
      </c>
      <c r="EM42" s="105">
        <f>DP42*100/('кол-во часов'!J39*18)</f>
        <v>0</v>
      </c>
      <c r="EN42" s="105" t="e">
        <f>DQ42*100/('кол-во часов'!K39*18)</f>
        <v>#DIV/0!</v>
      </c>
      <c r="EO42" s="105">
        <f>DR42*100/('кол-во часов'!L39*18)</f>
        <v>5.55555555555556</v>
      </c>
      <c r="EP42" s="105">
        <f>DS42*100/('кол-во часов'!M39*18)</f>
        <v>3.7037037037037</v>
      </c>
      <c r="EQ42" s="105">
        <f>DT42*100/('кол-во часов'!N39*18)</f>
        <v>5.55555555555556</v>
      </c>
      <c r="ER42" s="105">
        <f>DU42*100/('кол-во часов'!O39*18)</f>
        <v>9.25925925925926</v>
      </c>
      <c r="ES42" s="105" t="e">
        <f>DV42*100/('кол-во часов'!P39*18)</f>
        <v>#DIV/0!</v>
      </c>
      <c r="ET42" s="105" t="e">
        <f>DW42*100/('кол-во часов'!Q39*18)</f>
        <v>#DIV/0!</v>
      </c>
      <c r="EU42" s="105" t="e">
        <f>DX42*100/('кол-во часов'!R39*18)</f>
        <v>#DIV/0!</v>
      </c>
      <c r="EV42" s="105" t="e">
        <f>DY42*100/('кол-во часов'!S39*18)</f>
        <v>#DIV/0!</v>
      </c>
      <c r="EW42" s="105">
        <f>DZ42*100/('кол-во часов'!T39*18)</f>
        <v>0</v>
      </c>
      <c r="EX42" s="105" t="e">
        <f>EA42*100/('кол-во часов'!U39*18)</f>
        <v>#DIV/0!</v>
      </c>
      <c r="EY42" s="105">
        <f>EB42*100/('кол-во часов'!V39*18)</f>
        <v>0</v>
      </c>
      <c r="EZ42" s="105" t="e">
        <f>EC42*100/('кол-во часов'!W39*18)</f>
        <v>#DIV/0!</v>
      </c>
      <c r="FA42" s="105">
        <f>ED42*100/('кол-во часов'!X39*18)</f>
        <v>0</v>
      </c>
    </row>
    <row r="43" ht="18" customHeight="1" spans="2:157">
      <c r="B43" s="14"/>
      <c r="D43" s="59" t="s">
        <v>96</v>
      </c>
      <c r="E43" s="60"/>
      <c r="F43" s="61"/>
      <c r="G43" s="61"/>
      <c r="H43" s="61" t="s">
        <v>24</v>
      </c>
      <c r="I43" s="61" t="s">
        <v>18</v>
      </c>
      <c r="J43" s="61"/>
      <c r="K43" s="61" t="s">
        <v>28</v>
      </c>
      <c r="L43" s="61"/>
      <c r="M43" s="61"/>
      <c r="N43" s="61"/>
      <c r="O43" s="61" t="s">
        <v>14</v>
      </c>
      <c r="P43" s="61"/>
      <c r="Q43" s="61"/>
      <c r="R43" s="61"/>
      <c r="S43" s="61"/>
      <c r="T43" s="61"/>
      <c r="U43" s="61" t="s">
        <v>26</v>
      </c>
      <c r="V43" s="61"/>
      <c r="W43" s="61"/>
      <c r="X43" s="61"/>
      <c r="Y43" s="61"/>
      <c r="Z43" s="61"/>
      <c r="AA43" s="61" t="s">
        <v>27</v>
      </c>
      <c r="AB43" s="61"/>
      <c r="AC43" s="61" t="s">
        <v>14</v>
      </c>
      <c r="AD43" s="61"/>
      <c r="AE43" s="61"/>
      <c r="AF43" s="61"/>
      <c r="AG43" s="61" t="s">
        <v>16</v>
      </c>
      <c r="AH43" s="61"/>
      <c r="AI43" s="61"/>
      <c r="AJ43" s="61" t="s">
        <v>18</v>
      </c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 t="s">
        <v>28</v>
      </c>
      <c r="AW43" s="61"/>
      <c r="AX43" s="61"/>
      <c r="AY43" s="61"/>
      <c r="AZ43" s="61" t="s">
        <v>14</v>
      </c>
      <c r="BA43" s="61" t="s">
        <v>25</v>
      </c>
      <c r="BB43" s="61"/>
      <c r="BC43" s="61"/>
      <c r="BD43" s="61" t="s">
        <v>21</v>
      </c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 t="s">
        <v>28</v>
      </c>
      <c r="BR43" s="61"/>
      <c r="BS43" s="61"/>
      <c r="BT43" s="61"/>
      <c r="BU43" s="61"/>
      <c r="BV43" s="61"/>
      <c r="BW43" s="61" t="s">
        <v>24</v>
      </c>
      <c r="BX43" s="61"/>
      <c r="BY43" s="61"/>
      <c r="BZ43" s="61"/>
      <c r="CA43" s="61"/>
      <c r="CB43" s="61"/>
      <c r="CC43" s="61"/>
      <c r="CD43" s="61"/>
      <c r="CE43" s="61"/>
      <c r="CF43" s="61" t="s">
        <v>28</v>
      </c>
      <c r="CG43" s="61"/>
      <c r="CH43" s="61"/>
      <c r="CI43" s="61"/>
      <c r="CJ43" s="61"/>
      <c r="CK43" s="61"/>
      <c r="CL43" s="61" t="s">
        <v>26</v>
      </c>
      <c r="CM43" s="61"/>
      <c r="CN43" s="61"/>
      <c r="CO43" s="61"/>
      <c r="CP43" s="61"/>
      <c r="CQ43" s="61" t="s">
        <v>14</v>
      </c>
      <c r="CR43" s="61" t="s">
        <v>27</v>
      </c>
      <c r="CS43" s="61"/>
      <c r="CT43" s="61"/>
      <c r="CU43" s="61" t="s">
        <v>18</v>
      </c>
      <c r="CV43" s="61"/>
      <c r="CW43" s="61" t="s">
        <v>21</v>
      </c>
      <c r="CX43" s="61" t="s">
        <v>16</v>
      </c>
      <c r="CY43" s="61" t="s">
        <v>28</v>
      </c>
      <c r="CZ43" s="61"/>
      <c r="DA43" s="61"/>
      <c r="DB43" s="61"/>
      <c r="DC43" s="61"/>
      <c r="DD43" s="61"/>
      <c r="DE43" s="61"/>
      <c r="DF43" s="61"/>
      <c r="DG43" s="61"/>
      <c r="DH43" s="99">
        <f t="shared" si="35"/>
        <v>2</v>
      </c>
      <c r="DI43" s="101">
        <f t="shared" si="36"/>
        <v>0</v>
      </c>
      <c r="DJ43" s="99">
        <f t="shared" si="37"/>
        <v>4</v>
      </c>
      <c r="DK43" s="99">
        <f t="shared" si="38"/>
        <v>3</v>
      </c>
      <c r="DL43" s="99">
        <f t="shared" si="39"/>
        <v>0</v>
      </c>
      <c r="DM43" s="99">
        <f t="shared" si="40"/>
        <v>0</v>
      </c>
      <c r="DN43" s="99">
        <f t="shared" si="41"/>
        <v>2</v>
      </c>
      <c r="DO43" s="99">
        <f t="shared" si="42"/>
        <v>0</v>
      </c>
      <c r="DP43" s="99">
        <f t="shared" si="43"/>
        <v>0</v>
      </c>
      <c r="DQ43" s="99">
        <f t="shared" si="44"/>
        <v>2</v>
      </c>
      <c r="DR43" s="99">
        <f t="shared" si="45"/>
        <v>1</v>
      </c>
      <c r="DS43" s="99">
        <f t="shared" si="46"/>
        <v>2</v>
      </c>
      <c r="DT43" s="99">
        <f t="shared" si="47"/>
        <v>2</v>
      </c>
      <c r="DU43" s="99">
        <f t="shared" si="48"/>
        <v>5</v>
      </c>
      <c r="DV43" s="99">
        <f t="shared" si="49"/>
        <v>0</v>
      </c>
      <c r="DW43" s="99">
        <f t="shared" si="50"/>
        <v>0</v>
      </c>
      <c r="DX43" s="99">
        <f t="shared" si="51"/>
        <v>0</v>
      </c>
      <c r="DY43" s="99">
        <f t="shared" si="52"/>
        <v>0</v>
      </c>
      <c r="DZ43" s="99">
        <f t="shared" si="53"/>
        <v>0</v>
      </c>
      <c r="EA43" s="99">
        <f t="shared" si="54"/>
        <v>0</v>
      </c>
      <c r="EB43" s="99">
        <f t="shared" si="55"/>
        <v>0</v>
      </c>
      <c r="EC43" s="99">
        <f t="shared" si="56"/>
        <v>0</v>
      </c>
      <c r="ED43" s="99">
        <f t="shared" si="57"/>
        <v>0</v>
      </c>
      <c r="EE43" s="105">
        <f>DH43*100/('кол-во часов'!B40*18)</f>
        <v>3.7037037037037</v>
      </c>
      <c r="EF43" s="105" t="e">
        <f>DI43*100/('кол-во часов'!C40*18)</f>
        <v>#DIV/0!</v>
      </c>
      <c r="EG43" s="105">
        <f>DJ43*100/('кол-во часов'!D40*17)</f>
        <v>7.84313725490196</v>
      </c>
      <c r="EH43" s="105">
        <f>DK43*100/('кол-во часов'!E40*18)</f>
        <v>8.33333333333333</v>
      </c>
      <c r="EI43" s="105" t="e">
        <f>DL43*100/('кол-во часов'!F40*18)</f>
        <v>#DIV/0!</v>
      </c>
      <c r="EJ43" s="105">
        <f>DM43*100/('кол-во часов'!G40*18)</f>
        <v>0</v>
      </c>
      <c r="EK43" s="105">
        <f>DN43*100/('кол-во часов'!H40*18)</f>
        <v>5.55555555555556</v>
      </c>
      <c r="EL43" s="105">
        <f>DO43*100/('кол-во часов'!I40*18)</f>
        <v>0</v>
      </c>
      <c r="EM43" s="105">
        <f>DP43*100/('кол-во часов'!J40*18)</f>
        <v>0</v>
      </c>
      <c r="EN43" s="105" t="e">
        <f>DQ43*100/('кол-во часов'!K40*18)</f>
        <v>#DIV/0!</v>
      </c>
      <c r="EO43" s="105">
        <f>DR43*100/('кол-во часов'!L40*18)</f>
        <v>5.55555555555556</v>
      </c>
      <c r="EP43" s="105">
        <f>DS43*100/('кол-во часов'!M40*18)</f>
        <v>3.7037037037037</v>
      </c>
      <c r="EQ43" s="105">
        <f>DT43*100/('кол-во часов'!N40*18)</f>
        <v>5.55555555555556</v>
      </c>
      <c r="ER43" s="105">
        <f>DU43*100/('кол-во часов'!O40*18)</f>
        <v>9.25925925925926</v>
      </c>
      <c r="ES43" s="105" t="e">
        <f>DV43*100/('кол-во часов'!P40*18)</f>
        <v>#DIV/0!</v>
      </c>
      <c r="ET43" s="105" t="e">
        <f>DW43*100/('кол-во часов'!Q40*18)</f>
        <v>#DIV/0!</v>
      </c>
      <c r="EU43" s="105" t="e">
        <f>DX43*100/('кол-во часов'!R40*18)</f>
        <v>#DIV/0!</v>
      </c>
      <c r="EV43" s="105" t="e">
        <f>DY43*100/('кол-во часов'!S40*18)</f>
        <v>#DIV/0!</v>
      </c>
      <c r="EW43" s="105">
        <f>DZ43*100/('кол-во часов'!T40*18)</f>
        <v>0</v>
      </c>
      <c r="EX43" s="105" t="e">
        <f>EA43*100/('кол-во часов'!U40*18)</f>
        <v>#DIV/0!</v>
      </c>
      <c r="EY43" s="105">
        <f>EB43*100/('кол-во часов'!V40*18)</f>
        <v>0</v>
      </c>
      <c r="EZ43" s="105" t="e">
        <f>EC43*100/('кол-во часов'!W40*18)</f>
        <v>#DIV/0!</v>
      </c>
      <c r="FA43" s="105">
        <f>ED43*100/('кол-во часов'!X40*18)</f>
        <v>0</v>
      </c>
    </row>
    <row r="44" ht="17.25" customHeight="1" spans="1:157">
      <c r="A44" s="62"/>
      <c r="B44" s="63"/>
      <c r="D44" s="64" t="s">
        <v>97</v>
      </c>
      <c r="E44" s="65"/>
      <c r="F44" s="66"/>
      <c r="G44" s="66"/>
      <c r="H44" s="66" t="s">
        <v>17</v>
      </c>
      <c r="I44" s="66"/>
      <c r="J44" s="66" t="s">
        <v>28</v>
      </c>
      <c r="K44" s="66" t="s">
        <v>26</v>
      </c>
      <c r="L44" s="66"/>
      <c r="M44" s="66"/>
      <c r="N44" s="66"/>
      <c r="O44" s="66" t="s">
        <v>16</v>
      </c>
      <c r="P44" s="66"/>
      <c r="Q44" s="66"/>
      <c r="R44" s="66"/>
      <c r="S44" s="66"/>
      <c r="T44" s="66"/>
      <c r="U44" s="66"/>
      <c r="V44" s="66"/>
      <c r="W44" s="66" t="s">
        <v>17</v>
      </c>
      <c r="X44" s="66"/>
      <c r="Y44" s="66"/>
      <c r="Z44" s="66"/>
      <c r="AA44" s="66"/>
      <c r="AB44" s="66" t="s">
        <v>28</v>
      </c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 t="s">
        <v>17</v>
      </c>
      <c r="AN44" s="66"/>
      <c r="AO44" s="66"/>
      <c r="AP44" s="66"/>
      <c r="AQ44" s="66"/>
      <c r="AR44" s="66" t="s">
        <v>24</v>
      </c>
      <c r="AS44" s="66"/>
      <c r="AT44" s="66"/>
      <c r="AU44" s="66"/>
      <c r="AV44" s="66"/>
      <c r="AW44" s="66"/>
      <c r="AX44" s="66" t="s">
        <v>28</v>
      </c>
      <c r="AY44" s="66" t="s">
        <v>26</v>
      </c>
      <c r="AZ44" s="66"/>
      <c r="BA44" s="66" t="s">
        <v>17</v>
      </c>
      <c r="BB44" s="66"/>
      <c r="BC44" s="66"/>
      <c r="BD44" s="66" t="s">
        <v>16</v>
      </c>
      <c r="BE44" s="66"/>
      <c r="BF44" s="66"/>
      <c r="BG44" s="66" t="s">
        <v>17</v>
      </c>
      <c r="BH44" s="66"/>
      <c r="BI44" s="66"/>
      <c r="BJ44" s="66"/>
      <c r="BK44" s="66"/>
      <c r="BL44" s="66"/>
      <c r="BM44" s="66"/>
      <c r="BN44" s="66"/>
      <c r="BO44" s="66"/>
      <c r="BP44" s="66"/>
      <c r="BQ44" s="66" t="s">
        <v>17</v>
      </c>
      <c r="BR44" s="66"/>
      <c r="BS44" s="66"/>
      <c r="BT44" s="66" t="s">
        <v>28</v>
      </c>
      <c r="BU44" s="66"/>
      <c r="BV44" s="66"/>
      <c r="BW44" s="66"/>
      <c r="BX44" s="66"/>
      <c r="BY44" s="66"/>
      <c r="BZ44" s="66"/>
      <c r="CA44" s="66"/>
      <c r="CB44" s="66"/>
      <c r="CC44" s="66"/>
      <c r="CD44" s="94" t="s">
        <v>60</v>
      </c>
      <c r="CE44" s="66"/>
      <c r="CF44" s="66"/>
      <c r="CG44" s="66"/>
      <c r="CH44" s="66"/>
      <c r="CI44" s="66"/>
      <c r="CJ44" s="94" t="s">
        <v>17</v>
      </c>
      <c r="CK44" s="66"/>
      <c r="CL44" s="96"/>
      <c r="CM44" s="66" t="s">
        <v>28</v>
      </c>
      <c r="CN44" s="66"/>
      <c r="CO44" s="94" t="s">
        <v>16</v>
      </c>
      <c r="CP44" s="94"/>
      <c r="CQ44" s="66"/>
      <c r="CR44" s="66"/>
      <c r="CS44" s="94" t="s">
        <v>60</v>
      </c>
      <c r="CT44" s="66"/>
      <c r="CU44" s="66" t="s">
        <v>27</v>
      </c>
      <c r="CV44" s="66"/>
      <c r="CW44" s="66" t="s">
        <v>26</v>
      </c>
      <c r="CX44" s="66"/>
      <c r="CY44" s="66" t="s">
        <v>17</v>
      </c>
      <c r="CZ44" s="66"/>
      <c r="DA44" s="66" t="s">
        <v>22</v>
      </c>
      <c r="DB44" s="66"/>
      <c r="DC44" s="66"/>
      <c r="DD44" s="66"/>
      <c r="DE44" s="66"/>
      <c r="DF44" s="66" t="s">
        <v>21</v>
      </c>
      <c r="DG44" s="66"/>
      <c r="DH44" s="99">
        <f t="shared" si="35"/>
        <v>3</v>
      </c>
      <c r="DI44" s="101">
        <f t="shared" si="36"/>
        <v>8</v>
      </c>
      <c r="DJ44" s="99">
        <f t="shared" si="37"/>
        <v>0</v>
      </c>
      <c r="DK44" s="99">
        <f t="shared" si="38"/>
        <v>0</v>
      </c>
      <c r="DL44" s="99">
        <f t="shared" si="39"/>
        <v>0</v>
      </c>
      <c r="DM44" s="99">
        <f t="shared" si="40"/>
        <v>0</v>
      </c>
      <c r="DN44" s="99">
        <f t="shared" si="41"/>
        <v>1</v>
      </c>
      <c r="DO44" s="99">
        <f t="shared" si="42"/>
        <v>1</v>
      </c>
      <c r="DP44" s="99">
        <f t="shared" si="43"/>
        <v>0</v>
      </c>
      <c r="DQ44" s="99">
        <f t="shared" si="44"/>
        <v>1</v>
      </c>
      <c r="DR44" s="99">
        <f t="shared" si="45"/>
        <v>0</v>
      </c>
      <c r="DS44" s="99">
        <f t="shared" si="46"/>
        <v>3</v>
      </c>
      <c r="DT44" s="99">
        <f t="shared" si="47"/>
        <v>1</v>
      </c>
      <c r="DU44" s="99">
        <f t="shared" si="48"/>
        <v>5</v>
      </c>
      <c r="DV44" s="99">
        <f t="shared" si="49"/>
        <v>0</v>
      </c>
      <c r="DW44" s="99">
        <f t="shared" si="50"/>
        <v>0</v>
      </c>
      <c r="DX44" s="99">
        <f t="shared" si="51"/>
        <v>0</v>
      </c>
      <c r="DY44" s="99">
        <f t="shared" si="52"/>
        <v>0</v>
      </c>
      <c r="DZ44" s="99">
        <f t="shared" si="53"/>
        <v>0</v>
      </c>
      <c r="EA44" s="99">
        <f t="shared" si="54"/>
        <v>0</v>
      </c>
      <c r="EB44" s="99">
        <f t="shared" si="55"/>
        <v>0</v>
      </c>
      <c r="EC44" s="99">
        <f t="shared" si="56"/>
        <v>0</v>
      </c>
      <c r="ED44" s="99">
        <f t="shared" si="57"/>
        <v>0</v>
      </c>
      <c r="EE44" s="105">
        <f>DH44*100/('кол-во часов'!B41*18)</f>
        <v>8.33333333333333</v>
      </c>
      <c r="EF44" s="105">
        <f>DI44*100/('кол-во часов'!C41*18)</f>
        <v>5.55555555555556</v>
      </c>
      <c r="EG44" s="105" t="e">
        <f>DJ44*100/('кол-во часов'!D41*17)</f>
        <v>#DIV/0!</v>
      </c>
      <c r="EH44" s="105" t="e">
        <f>DK44*100/('кол-во часов'!E41*18)</f>
        <v>#DIV/0!</v>
      </c>
      <c r="EI44" s="105" t="e">
        <f>DL44*100/('кол-во часов'!F41*18)</f>
        <v>#DIV/0!</v>
      </c>
      <c r="EJ44" s="105">
        <f>DM44*100/('кол-во часов'!G41*18)</f>
        <v>0</v>
      </c>
      <c r="EK44" s="105">
        <f>DN44*100/('кол-во часов'!H41*18)</f>
        <v>5.55555555555556</v>
      </c>
      <c r="EL44" s="105">
        <f>DO44*100/('кол-во часов'!I41*18)</f>
        <v>5.55555555555556</v>
      </c>
      <c r="EM44" s="105">
        <f>DP44*100/('кол-во часов'!J41*18)</f>
        <v>0</v>
      </c>
      <c r="EN44" s="105" t="e">
        <f>DQ44*100/('кол-во часов'!K41*18)</f>
        <v>#DIV/0!</v>
      </c>
      <c r="EO44" s="105">
        <f>DR44*100/('кол-во часов'!L41*18)</f>
        <v>0</v>
      </c>
      <c r="EP44" s="105">
        <f>DS44*100/('кол-во часов'!M41*18)</f>
        <v>3.33333333333333</v>
      </c>
      <c r="EQ44" s="105">
        <f>DT44*100/('кол-во часов'!N41*18)</f>
        <v>5.55555555555556</v>
      </c>
      <c r="ER44" s="105">
        <f>DU44*100/('кол-во часов'!O41*18)</f>
        <v>9.25925925925926</v>
      </c>
      <c r="ES44" s="105" t="e">
        <f>DV44*100/('кол-во часов'!P41*18)</f>
        <v>#DIV/0!</v>
      </c>
      <c r="ET44" s="105" t="e">
        <f>DW44*100/('кол-во часов'!Q41*18)</f>
        <v>#DIV/0!</v>
      </c>
      <c r="EU44" s="105" t="e">
        <f>DX44*100/('кол-во часов'!R41*18)</f>
        <v>#DIV/0!</v>
      </c>
      <c r="EV44" s="105" t="e">
        <f>DY44*100/('кол-во часов'!S41*18)</f>
        <v>#DIV/0!</v>
      </c>
      <c r="EW44" s="105" t="e">
        <f>DZ44*100/('кол-во часов'!T41*18)</f>
        <v>#DIV/0!</v>
      </c>
      <c r="EX44" s="105" t="e">
        <f>EA44*100/('кол-во часов'!U41*18)</f>
        <v>#DIV/0!</v>
      </c>
      <c r="EY44" s="105">
        <f>EB44*100/('кол-во часов'!V41*18)</f>
        <v>0</v>
      </c>
      <c r="EZ44" s="105" t="e">
        <f>EC44*100/('кол-во часов'!W41*18)</f>
        <v>#DIV/0!</v>
      </c>
      <c r="FA44" s="105">
        <f>ED44*100/('кол-во часов'!X41*18)</f>
        <v>0</v>
      </c>
    </row>
    <row r="45" ht="18" customHeight="1" spans="2:157">
      <c r="B45" s="63"/>
      <c r="D45" s="64" t="s">
        <v>98</v>
      </c>
      <c r="E45" s="65"/>
      <c r="F45" s="66"/>
      <c r="G45" s="66"/>
      <c r="H45" s="66" t="s">
        <v>17</v>
      </c>
      <c r="I45" s="66"/>
      <c r="J45" s="66" t="s">
        <v>28</v>
      </c>
      <c r="K45" s="66"/>
      <c r="L45" s="66" t="s">
        <v>25</v>
      </c>
      <c r="M45" s="66"/>
      <c r="N45" s="66"/>
      <c r="O45" s="66" t="s">
        <v>16</v>
      </c>
      <c r="P45" s="66"/>
      <c r="Q45" s="66"/>
      <c r="R45" s="66" t="s">
        <v>26</v>
      </c>
      <c r="S45" s="66"/>
      <c r="T45" s="66"/>
      <c r="U45" s="66"/>
      <c r="V45" s="66"/>
      <c r="W45" s="66" t="s">
        <v>17</v>
      </c>
      <c r="X45" s="66"/>
      <c r="Y45" s="66"/>
      <c r="Z45" s="66"/>
      <c r="AA45" s="66"/>
      <c r="AB45" s="66" t="s">
        <v>28</v>
      </c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 t="s">
        <v>17</v>
      </c>
      <c r="AN45" s="66"/>
      <c r="AO45" s="66"/>
      <c r="AP45" s="66"/>
      <c r="AQ45" s="66"/>
      <c r="AR45" s="66" t="s">
        <v>24</v>
      </c>
      <c r="AS45" s="66"/>
      <c r="AT45" s="66"/>
      <c r="AU45" s="66"/>
      <c r="AV45" s="66"/>
      <c r="AW45" s="66"/>
      <c r="AX45" s="66" t="s">
        <v>28</v>
      </c>
      <c r="AY45" s="66"/>
      <c r="AZ45" s="66"/>
      <c r="BA45" s="66" t="s">
        <v>17</v>
      </c>
      <c r="BB45" s="66"/>
      <c r="BC45" s="66"/>
      <c r="BD45" s="66" t="s">
        <v>16</v>
      </c>
      <c r="BE45" s="66"/>
      <c r="BF45" s="66"/>
      <c r="BG45" s="66" t="s">
        <v>17</v>
      </c>
      <c r="BH45" s="66"/>
      <c r="BI45" s="66"/>
      <c r="BJ45" s="66"/>
      <c r="BK45" s="66"/>
      <c r="BL45" s="85"/>
      <c r="BM45" s="66"/>
      <c r="BN45" s="66"/>
      <c r="BO45" s="66"/>
      <c r="BP45" s="66"/>
      <c r="BQ45" s="66" t="s">
        <v>17</v>
      </c>
      <c r="BR45" s="66"/>
      <c r="BS45" s="66"/>
      <c r="BT45" s="66" t="s">
        <v>28</v>
      </c>
      <c r="BU45" s="66"/>
      <c r="BV45" s="66"/>
      <c r="BW45" s="66"/>
      <c r="BX45" s="66"/>
      <c r="BY45" s="66"/>
      <c r="BZ45" s="66"/>
      <c r="CA45" s="66"/>
      <c r="CB45" s="66"/>
      <c r="CC45" s="66"/>
      <c r="CD45" s="94" t="s">
        <v>60</v>
      </c>
      <c r="CE45" s="66"/>
      <c r="CF45" s="66"/>
      <c r="CG45" s="66"/>
      <c r="CH45" s="66"/>
      <c r="CI45" s="66"/>
      <c r="CJ45" s="94" t="s">
        <v>17</v>
      </c>
      <c r="CK45" s="66"/>
      <c r="CL45" s="66"/>
      <c r="CM45" s="66" t="s">
        <v>28</v>
      </c>
      <c r="CN45" s="66"/>
      <c r="CO45" s="94" t="s">
        <v>16</v>
      </c>
      <c r="CP45" s="94"/>
      <c r="CQ45" s="66"/>
      <c r="CR45" s="66"/>
      <c r="CS45" s="94" t="s">
        <v>60</v>
      </c>
      <c r="CT45" s="66"/>
      <c r="CU45" s="66" t="s">
        <v>27</v>
      </c>
      <c r="CV45" s="66"/>
      <c r="CW45" s="66" t="s">
        <v>26</v>
      </c>
      <c r="CX45" s="66"/>
      <c r="CY45" s="66" t="s">
        <v>17</v>
      </c>
      <c r="CZ45" s="66"/>
      <c r="DA45" s="66" t="s">
        <v>22</v>
      </c>
      <c r="DB45" s="66"/>
      <c r="DC45" s="66" t="s">
        <v>25</v>
      </c>
      <c r="DD45" s="66"/>
      <c r="DE45" s="66"/>
      <c r="DF45" s="66" t="s">
        <v>21</v>
      </c>
      <c r="DG45" s="66"/>
      <c r="DH45" s="99">
        <f t="shared" si="35"/>
        <v>3</v>
      </c>
      <c r="DI45" s="101">
        <f t="shared" si="36"/>
        <v>8</v>
      </c>
      <c r="DJ45" s="99">
        <f t="shared" si="37"/>
        <v>0</v>
      </c>
      <c r="DK45" s="99">
        <f t="shared" si="38"/>
        <v>0</v>
      </c>
      <c r="DL45" s="99">
        <f t="shared" si="39"/>
        <v>0</v>
      </c>
      <c r="DM45" s="99">
        <f t="shared" si="40"/>
        <v>0</v>
      </c>
      <c r="DN45" s="99">
        <f t="shared" si="41"/>
        <v>1</v>
      </c>
      <c r="DO45" s="99">
        <f t="shared" si="42"/>
        <v>1</v>
      </c>
      <c r="DP45" s="99">
        <f t="shared" si="43"/>
        <v>0</v>
      </c>
      <c r="DQ45" s="99">
        <f t="shared" si="44"/>
        <v>1</v>
      </c>
      <c r="DR45" s="99">
        <f t="shared" si="45"/>
        <v>2</v>
      </c>
      <c r="DS45" s="99">
        <f t="shared" si="46"/>
        <v>2</v>
      </c>
      <c r="DT45" s="99">
        <f t="shared" si="47"/>
        <v>1</v>
      </c>
      <c r="DU45" s="99">
        <f t="shared" si="48"/>
        <v>5</v>
      </c>
      <c r="DV45" s="99">
        <f t="shared" si="49"/>
        <v>0</v>
      </c>
      <c r="DW45" s="99">
        <f t="shared" si="50"/>
        <v>0</v>
      </c>
      <c r="DX45" s="99">
        <f t="shared" si="51"/>
        <v>0</v>
      </c>
      <c r="DY45" s="99">
        <f t="shared" si="52"/>
        <v>0</v>
      </c>
      <c r="DZ45" s="99">
        <f t="shared" si="53"/>
        <v>0</v>
      </c>
      <c r="EA45" s="99">
        <f t="shared" si="54"/>
        <v>0</v>
      </c>
      <c r="EB45" s="99">
        <f t="shared" si="55"/>
        <v>0</v>
      </c>
      <c r="EC45" s="99">
        <f t="shared" si="56"/>
        <v>0</v>
      </c>
      <c r="ED45" s="99">
        <f t="shared" si="57"/>
        <v>0</v>
      </c>
      <c r="EE45" s="105">
        <f>DH45*100/('кол-во часов'!B43*18)</f>
        <v>8.33333333333333</v>
      </c>
      <c r="EF45" s="105">
        <f>DI45*100/('кол-во часов'!C42*18)</f>
        <v>5.55555555555556</v>
      </c>
      <c r="EG45" s="105" t="e">
        <f>DJ45*100/('кол-во часов'!D43*17)</f>
        <v>#DIV/0!</v>
      </c>
      <c r="EH45" s="105" t="e">
        <f>DK45*100/('кол-во часов'!E43*18)</f>
        <v>#DIV/0!</v>
      </c>
      <c r="EI45" s="105" t="e">
        <f>DL45*100/('кол-во часов'!F43*18)</f>
        <v>#DIV/0!</v>
      </c>
      <c r="EJ45" s="105">
        <f>DM45*100/('кол-во часов'!G43*18)</f>
        <v>0</v>
      </c>
      <c r="EK45" s="105">
        <f>DN45*100/('кол-во часов'!H43*18)</f>
        <v>5.55555555555556</v>
      </c>
      <c r="EL45" s="105">
        <f>DO45*100/('кол-во часов'!I43*18)</f>
        <v>5.55555555555556</v>
      </c>
      <c r="EM45" s="105">
        <f>DP45*100/('кол-во часов'!J43*18)</f>
        <v>0</v>
      </c>
      <c r="EN45" s="105" t="e">
        <f>DQ45*100/('кол-во часов'!K42*18)</f>
        <v>#DIV/0!</v>
      </c>
      <c r="EO45" s="105">
        <f>DR45*100/('кол-во часов'!L43*18)</f>
        <v>5.55555555555556</v>
      </c>
      <c r="EP45" s="105">
        <f>DS45*100/('кол-во часов'!M43*18)</f>
        <v>5.55555555555556</v>
      </c>
      <c r="EQ45" s="105">
        <f>DT45*100/('кол-во часов'!N43*18)</f>
        <v>5.55555555555556</v>
      </c>
      <c r="ER45" s="105">
        <f>DU45*100/('кол-во часов'!O43*18)</f>
        <v>9.25925925925926</v>
      </c>
      <c r="ES45" s="105" t="e">
        <f>DV45*100/('кол-во часов'!P43*18)</f>
        <v>#DIV/0!</v>
      </c>
      <c r="ET45" s="105" t="e">
        <f>DW45*100/('кол-во часов'!Q43*18)</f>
        <v>#DIV/0!</v>
      </c>
      <c r="EU45" s="105" t="e">
        <f>DX45*100/('кол-во часов'!R43*18)</f>
        <v>#DIV/0!</v>
      </c>
      <c r="EV45" s="105" t="e">
        <f>DY45*100/('кол-во часов'!S43*18)</f>
        <v>#DIV/0!</v>
      </c>
      <c r="EW45" s="105" t="e">
        <f>DZ45*100/('кол-во часов'!T42*18)</f>
        <v>#DIV/0!</v>
      </c>
      <c r="EX45" s="105" t="e">
        <f>EA45*100/('кол-во часов'!U42*18)</f>
        <v>#DIV/0!</v>
      </c>
      <c r="EY45" s="105">
        <f>EB45*100/('кол-во часов'!V42*18)</f>
        <v>0</v>
      </c>
      <c r="EZ45" s="105" t="e">
        <f>EC45*100/('кол-во часов'!W42*18)</f>
        <v>#DIV/0!</v>
      </c>
      <c r="FA45" s="105">
        <f>ED45*100/('кол-во часов'!X42*18)</f>
        <v>0</v>
      </c>
    </row>
    <row r="46" ht="18" customHeight="1" spans="2:157">
      <c r="B46" s="63"/>
      <c r="D46" s="64" t="s">
        <v>99</v>
      </c>
      <c r="E46" s="64"/>
      <c r="F46" s="66"/>
      <c r="G46" s="64"/>
      <c r="H46" s="66" t="s">
        <v>17</v>
      </c>
      <c r="I46" s="64"/>
      <c r="J46" s="66" t="s">
        <v>28</v>
      </c>
      <c r="K46" s="64"/>
      <c r="L46" s="66"/>
      <c r="M46" s="64"/>
      <c r="N46" s="64"/>
      <c r="O46" s="66" t="s">
        <v>16</v>
      </c>
      <c r="P46" s="64"/>
      <c r="Q46" s="64"/>
      <c r="R46" s="66" t="s">
        <v>26</v>
      </c>
      <c r="S46" s="64"/>
      <c r="T46" s="64"/>
      <c r="U46" s="64"/>
      <c r="V46" s="64"/>
      <c r="W46" s="66" t="s">
        <v>17</v>
      </c>
      <c r="X46" s="64"/>
      <c r="Y46" s="64"/>
      <c r="Z46" s="64"/>
      <c r="AA46" s="64"/>
      <c r="AB46" s="66" t="s">
        <v>28</v>
      </c>
      <c r="AC46" s="66"/>
      <c r="AD46" s="64"/>
      <c r="AE46" s="64"/>
      <c r="AF46" s="64"/>
      <c r="AG46" s="64"/>
      <c r="AH46" s="64"/>
      <c r="AI46" s="66"/>
      <c r="AJ46" s="66"/>
      <c r="AK46" s="66"/>
      <c r="AL46" s="66"/>
      <c r="AM46" s="66" t="s">
        <v>17</v>
      </c>
      <c r="AN46" s="66"/>
      <c r="AO46" s="66"/>
      <c r="AP46" s="66"/>
      <c r="AQ46" s="66"/>
      <c r="AR46" s="66"/>
      <c r="AS46" s="66"/>
      <c r="AT46" s="66"/>
      <c r="AU46" s="66"/>
      <c r="AV46" s="66" t="s">
        <v>24</v>
      </c>
      <c r="AW46" s="66"/>
      <c r="AX46" s="66" t="s">
        <v>28</v>
      </c>
      <c r="AY46" s="66"/>
      <c r="AZ46" s="66"/>
      <c r="BA46" s="66" t="s">
        <v>17</v>
      </c>
      <c r="BB46" s="66"/>
      <c r="BC46" s="66"/>
      <c r="BD46" s="66" t="s">
        <v>16</v>
      </c>
      <c r="BE46" s="66"/>
      <c r="BF46" s="66"/>
      <c r="BG46" s="66" t="s">
        <v>17</v>
      </c>
      <c r="BH46" s="66"/>
      <c r="BI46" s="66"/>
      <c r="BJ46" s="66"/>
      <c r="BK46" s="66"/>
      <c r="BL46" s="85"/>
      <c r="BM46" s="66"/>
      <c r="BN46" s="66"/>
      <c r="BO46" s="66"/>
      <c r="BP46" s="66"/>
      <c r="BQ46" s="66" t="s">
        <v>17</v>
      </c>
      <c r="BR46" s="66"/>
      <c r="BS46" s="66"/>
      <c r="BT46" s="66" t="s">
        <v>28</v>
      </c>
      <c r="BU46" s="66"/>
      <c r="BV46" s="66"/>
      <c r="BW46" s="66"/>
      <c r="BX46" s="66"/>
      <c r="BY46" s="66"/>
      <c r="BZ46" s="66"/>
      <c r="CA46" s="66"/>
      <c r="CB46" s="66"/>
      <c r="CC46" s="66"/>
      <c r="CD46" s="94" t="s">
        <v>60</v>
      </c>
      <c r="CE46" s="66"/>
      <c r="CF46" s="66"/>
      <c r="CG46" s="66"/>
      <c r="CH46" s="66"/>
      <c r="CI46" s="66"/>
      <c r="CJ46" s="94" t="s">
        <v>17</v>
      </c>
      <c r="CK46" s="66"/>
      <c r="CL46" s="66"/>
      <c r="CM46" s="66" t="s">
        <v>28</v>
      </c>
      <c r="CN46" s="66"/>
      <c r="CO46" s="94" t="s">
        <v>16</v>
      </c>
      <c r="CP46" s="94"/>
      <c r="CQ46" s="66"/>
      <c r="CR46" s="66"/>
      <c r="CS46" s="94" t="s">
        <v>60</v>
      </c>
      <c r="CT46" s="66"/>
      <c r="CU46" s="66" t="s">
        <v>27</v>
      </c>
      <c r="CV46" s="66"/>
      <c r="CW46" s="66" t="s">
        <v>26</v>
      </c>
      <c r="CX46" s="66"/>
      <c r="CY46" s="66" t="s">
        <v>17</v>
      </c>
      <c r="CZ46" s="66"/>
      <c r="DA46" s="66" t="s">
        <v>22</v>
      </c>
      <c r="DB46" s="66"/>
      <c r="DC46" s="66"/>
      <c r="DD46" s="66"/>
      <c r="DE46" s="66"/>
      <c r="DF46" s="66" t="s">
        <v>21</v>
      </c>
      <c r="DG46" s="66"/>
      <c r="DH46" s="99">
        <f t="shared" si="35"/>
        <v>3</v>
      </c>
      <c r="DI46" s="101">
        <f t="shared" si="36"/>
        <v>8</v>
      </c>
      <c r="DJ46" s="99">
        <f t="shared" si="37"/>
        <v>0</v>
      </c>
      <c r="DK46" s="99">
        <f t="shared" si="38"/>
        <v>0</v>
      </c>
      <c r="DL46" s="99">
        <f t="shared" si="39"/>
        <v>0</v>
      </c>
      <c r="DM46" s="99">
        <f t="shared" si="40"/>
        <v>0</v>
      </c>
      <c r="DN46" s="99">
        <f t="shared" si="41"/>
        <v>1</v>
      </c>
      <c r="DO46" s="99">
        <f t="shared" si="42"/>
        <v>1</v>
      </c>
      <c r="DP46" s="99">
        <f t="shared" si="43"/>
        <v>0</v>
      </c>
      <c r="DQ46" s="99">
        <f t="shared" si="44"/>
        <v>1</v>
      </c>
      <c r="DR46" s="99">
        <f t="shared" si="45"/>
        <v>0</v>
      </c>
      <c r="DS46" s="99">
        <f t="shared" si="46"/>
        <v>2</v>
      </c>
      <c r="DT46" s="99">
        <f t="shared" si="47"/>
        <v>1</v>
      </c>
      <c r="DU46" s="99">
        <f t="shared" si="48"/>
        <v>5</v>
      </c>
      <c r="DV46" s="99">
        <f t="shared" si="49"/>
        <v>0</v>
      </c>
      <c r="DW46" s="99">
        <f t="shared" si="50"/>
        <v>0</v>
      </c>
      <c r="DX46" s="99">
        <f t="shared" si="51"/>
        <v>0</v>
      </c>
      <c r="DY46" s="99">
        <f t="shared" si="52"/>
        <v>0</v>
      </c>
      <c r="DZ46" s="99">
        <f t="shared" si="53"/>
        <v>0</v>
      </c>
      <c r="EA46" s="99">
        <f t="shared" si="54"/>
        <v>0</v>
      </c>
      <c r="EB46" s="99">
        <f t="shared" si="55"/>
        <v>0</v>
      </c>
      <c r="EC46" s="99">
        <f t="shared" si="56"/>
        <v>0</v>
      </c>
      <c r="ED46" s="99">
        <f t="shared" si="57"/>
        <v>0</v>
      </c>
      <c r="EE46" s="105">
        <f>DH46*100/('кол-во часов'!B44*18)</f>
        <v>8.33333333333333</v>
      </c>
      <c r="EF46" s="105">
        <f>DI46*100/('кол-во часов'!C43*18)</f>
        <v>5.55555555555556</v>
      </c>
      <c r="EG46" s="105" t="e">
        <f>DJ46*100/('кол-во часов'!D44*17)</f>
        <v>#DIV/0!</v>
      </c>
      <c r="EH46" s="105" t="e">
        <f>DK46*100/('кол-во часов'!E44*18)</f>
        <v>#DIV/0!</v>
      </c>
      <c r="EI46" s="105" t="e">
        <f>DL46*100/('кол-во часов'!F44*18)</f>
        <v>#DIV/0!</v>
      </c>
      <c r="EJ46" s="105">
        <f>DM46*100/('кол-во часов'!G44*18)</f>
        <v>0</v>
      </c>
      <c r="EK46" s="105">
        <f>DN46*100/('кол-во часов'!H44*18)</f>
        <v>5.55555555555556</v>
      </c>
      <c r="EL46" s="105">
        <f>DO46*100/('кол-во часов'!I44*18)</f>
        <v>5.55555555555556</v>
      </c>
      <c r="EM46" s="105">
        <f>DP46*100/('кол-во часов'!J44*18)</f>
        <v>0</v>
      </c>
      <c r="EN46" s="105" t="e">
        <f>DQ46*100/('кол-во часов'!K43*18)</f>
        <v>#DIV/0!</v>
      </c>
      <c r="EO46" s="105">
        <f>DR46*100/('кол-во часов'!L44*18)</f>
        <v>0</v>
      </c>
      <c r="EP46" s="105">
        <f>DS46*100/('кол-во часов'!M44*18)</f>
        <v>5.55555555555556</v>
      </c>
      <c r="EQ46" s="105">
        <f>DT46*100/('кол-во часов'!N44*18)</f>
        <v>1.85185185185185</v>
      </c>
      <c r="ER46" s="105">
        <f>DU46*100/('кол-во часов'!O44*18)</f>
        <v>9.25925925925926</v>
      </c>
      <c r="ES46" s="105" t="e">
        <f>DV46*100/('кол-во часов'!P44*18)</f>
        <v>#DIV/0!</v>
      </c>
      <c r="ET46" s="105" t="e">
        <f>DW46*100/('кол-во часов'!Q44*18)</f>
        <v>#DIV/0!</v>
      </c>
      <c r="EU46" s="105" t="e">
        <f>DX46*100/('кол-во часов'!R44*18)</f>
        <v>#DIV/0!</v>
      </c>
      <c r="EV46" s="105" t="e">
        <f>DY46*100/('кол-во часов'!S44*18)</f>
        <v>#DIV/0!</v>
      </c>
      <c r="EW46" s="105">
        <f>DZ46*100/('кол-во часов'!T43*18)</f>
        <v>0</v>
      </c>
      <c r="EX46" s="105" t="e">
        <f>EA46*100/('кол-во часов'!U43*18)</f>
        <v>#DIV/0!</v>
      </c>
      <c r="EY46" s="105">
        <f>EB46*100/('кол-во часов'!V43*18)</f>
        <v>0</v>
      </c>
      <c r="EZ46" s="105" t="e">
        <f>EC46*100/('кол-во часов'!W43*18)</f>
        <v>#DIV/0!</v>
      </c>
      <c r="FA46" s="105">
        <f>ED46*100/('кол-во часов'!X43*18)</f>
        <v>0</v>
      </c>
    </row>
    <row r="47" ht="18" customHeight="1" spans="2:157">
      <c r="B47" s="63"/>
      <c r="D47" s="67" t="s">
        <v>100</v>
      </c>
      <c r="E47" s="67"/>
      <c r="F47" s="67"/>
      <c r="G47" s="67"/>
      <c r="H47" s="68" t="s">
        <v>28</v>
      </c>
      <c r="I47" s="67"/>
      <c r="J47" s="68" t="s">
        <v>17</v>
      </c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8" t="s">
        <v>17</v>
      </c>
      <c r="V47" s="67"/>
      <c r="W47" s="67"/>
      <c r="X47" s="68" t="s">
        <v>26</v>
      </c>
      <c r="Y47" s="67"/>
      <c r="Z47" s="67"/>
      <c r="AA47" s="68" t="s">
        <v>27</v>
      </c>
      <c r="AB47" s="67"/>
      <c r="AC47" s="68" t="s">
        <v>16</v>
      </c>
      <c r="AD47" s="67"/>
      <c r="AE47" s="67"/>
      <c r="AF47" s="68" t="s">
        <v>21</v>
      </c>
      <c r="AG47" s="67"/>
      <c r="AH47" s="67"/>
      <c r="AI47" s="70"/>
      <c r="AJ47" s="68" t="s">
        <v>28</v>
      </c>
      <c r="AK47" s="70"/>
      <c r="AL47" s="70"/>
      <c r="AM47" s="70"/>
      <c r="AN47" s="70"/>
      <c r="AO47" s="70"/>
      <c r="AP47" s="70"/>
      <c r="AQ47" s="70"/>
      <c r="AR47" s="68" t="s">
        <v>17</v>
      </c>
      <c r="AS47" s="70"/>
      <c r="AT47" s="70"/>
      <c r="AU47" s="70"/>
      <c r="AV47" s="70"/>
      <c r="AW47" s="70"/>
      <c r="AX47" s="70"/>
      <c r="AY47" s="68" t="s">
        <v>28</v>
      </c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68" t="s">
        <v>17</v>
      </c>
      <c r="BL47" s="86"/>
      <c r="BM47" s="70" t="s">
        <v>22</v>
      </c>
      <c r="BN47" s="70"/>
      <c r="BO47" s="70"/>
      <c r="BP47" s="70"/>
      <c r="BQ47" s="70"/>
      <c r="BR47" s="70"/>
      <c r="BS47" s="68" t="s">
        <v>28</v>
      </c>
      <c r="BT47" s="70" t="s">
        <v>24</v>
      </c>
      <c r="BU47" s="70"/>
      <c r="BV47" s="70"/>
      <c r="BW47" s="68" t="s">
        <v>26</v>
      </c>
      <c r="BX47" s="70"/>
      <c r="BY47" s="70"/>
      <c r="BZ47" s="70"/>
      <c r="CA47" s="70"/>
      <c r="CB47" s="70"/>
      <c r="CC47" s="70"/>
      <c r="CD47" s="70"/>
      <c r="CE47" s="70"/>
      <c r="CF47" s="68" t="s">
        <v>16</v>
      </c>
      <c r="CG47" s="70"/>
      <c r="CH47" s="70"/>
      <c r="CI47" s="70"/>
      <c r="CJ47" s="70"/>
      <c r="CK47" s="68" t="s">
        <v>17</v>
      </c>
      <c r="CL47" s="70"/>
      <c r="CM47" s="70"/>
      <c r="CN47" s="70"/>
      <c r="CO47" s="70"/>
      <c r="CP47" s="70"/>
      <c r="CQ47" s="70" t="s">
        <v>27</v>
      </c>
      <c r="CR47" s="70"/>
      <c r="CS47" s="70"/>
      <c r="CT47" s="70"/>
      <c r="CU47" s="68" t="s">
        <v>28</v>
      </c>
      <c r="CV47" s="70"/>
      <c r="CW47" s="70"/>
      <c r="CX47" s="68" t="s">
        <v>17</v>
      </c>
      <c r="CY47" s="70"/>
      <c r="CZ47" s="70"/>
      <c r="DA47" s="68" t="s">
        <v>16</v>
      </c>
      <c r="DB47" s="70"/>
      <c r="DC47" s="70"/>
      <c r="DD47" s="70"/>
      <c r="DE47" s="70"/>
      <c r="DF47" s="70"/>
      <c r="DG47" s="70"/>
      <c r="DH47" s="99">
        <f t="shared" si="35"/>
        <v>3</v>
      </c>
      <c r="DI47" s="101">
        <f t="shared" si="36"/>
        <v>6</v>
      </c>
      <c r="DJ47" s="99">
        <f t="shared" si="37"/>
        <v>0</v>
      </c>
      <c r="DK47" s="99">
        <f t="shared" si="38"/>
        <v>0</v>
      </c>
      <c r="DL47" s="99">
        <f t="shared" si="39"/>
        <v>0</v>
      </c>
      <c r="DM47" s="99">
        <f t="shared" si="40"/>
        <v>0</v>
      </c>
      <c r="DN47" s="99">
        <f t="shared" si="41"/>
        <v>1</v>
      </c>
      <c r="DO47" s="99">
        <f t="shared" si="42"/>
        <v>1</v>
      </c>
      <c r="DP47" s="99">
        <f t="shared" si="43"/>
        <v>0</v>
      </c>
      <c r="DQ47" s="99">
        <f t="shared" si="44"/>
        <v>1</v>
      </c>
      <c r="DR47" s="99">
        <f t="shared" si="45"/>
        <v>0</v>
      </c>
      <c r="DS47" s="99">
        <f t="shared" si="46"/>
        <v>2</v>
      </c>
      <c r="DT47" s="99">
        <f t="shared" si="47"/>
        <v>2</v>
      </c>
      <c r="DU47" s="99">
        <f t="shared" si="48"/>
        <v>5</v>
      </c>
      <c r="DV47" s="99">
        <f t="shared" si="49"/>
        <v>0</v>
      </c>
      <c r="DW47" s="99">
        <f t="shared" si="50"/>
        <v>0</v>
      </c>
      <c r="DX47" s="99">
        <f t="shared" si="51"/>
        <v>0</v>
      </c>
      <c r="DY47" s="99">
        <f t="shared" si="52"/>
        <v>0</v>
      </c>
      <c r="DZ47" s="99">
        <f t="shared" si="53"/>
        <v>0</v>
      </c>
      <c r="EA47" s="99">
        <f t="shared" si="54"/>
        <v>0</v>
      </c>
      <c r="EB47" s="99">
        <f t="shared" si="55"/>
        <v>0</v>
      </c>
      <c r="EC47" s="99">
        <f t="shared" si="56"/>
        <v>0</v>
      </c>
      <c r="ED47" s="99">
        <f t="shared" si="57"/>
        <v>0</v>
      </c>
      <c r="EE47" s="105">
        <f>DH47*100/('кол-во часов'!B44*18)</f>
        <v>8.33333333333333</v>
      </c>
      <c r="EF47" s="105">
        <f>DI47*100/('кол-во часов'!C44*18)</f>
        <v>6.66666666666667</v>
      </c>
      <c r="EG47" s="105" t="e">
        <f>DJ47*100/('кол-во часов'!D44*17)</f>
        <v>#DIV/0!</v>
      </c>
      <c r="EH47" s="105" t="e">
        <f>DK47*100/('кол-во часов'!E44*18)</f>
        <v>#DIV/0!</v>
      </c>
      <c r="EI47" s="105" t="e">
        <f>DL47*100/('кол-во часов'!F44*18)</f>
        <v>#DIV/0!</v>
      </c>
      <c r="EJ47" s="105">
        <f>DM47*100/('кол-во часов'!G44*18)</f>
        <v>0</v>
      </c>
      <c r="EK47" s="105">
        <f>DN47*100/('кол-во часов'!H44*18)</f>
        <v>5.55555555555556</v>
      </c>
      <c r="EL47" s="105">
        <f>DO47*100/('кол-во часов'!I44*18)</f>
        <v>5.55555555555556</v>
      </c>
      <c r="EM47" s="105">
        <f>DP47*100/('кол-во часов'!J44*18)</f>
        <v>0</v>
      </c>
      <c r="EN47" s="105" t="e">
        <f>DQ47*100/('кол-во часов'!K44*18)</f>
        <v>#DIV/0!</v>
      </c>
      <c r="EO47" s="105">
        <f>DR47*100/('кол-во часов'!L44*18)</f>
        <v>0</v>
      </c>
      <c r="EP47" s="105">
        <f>DS47*100/('кол-во часов'!M44*18)</f>
        <v>5.55555555555556</v>
      </c>
      <c r="EQ47" s="105">
        <f>DT47*100/('кол-во часов'!N44*18)</f>
        <v>3.7037037037037</v>
      </c>
      <c r="ER47" s="105">
        <f>DU47*100/('кол-во часов'!O44*18)</f>
        <v>9.25925925925926</v>
      </c>
      <c r="ES47" s="105" t="e">
        <f>DV47*100/('кол-во часов'!P44*18)</f>
        <v>#DIV/0!</v>
      </c>
      <c r="ET47" s="105" t="e">
        <f>DW47*100/('кол-во часов'!Q44*18)</f>
        <v>#DIV/0!</v>
      </c>
      <c r="EU47" s="105" t="e">
        <f>DX47*100/('кол-во часов'!R44*18)</f>
        <v>#DIV/0!</v>
      </c>
      <c r="EV47" s="105" t="e">
        <f>DY47*100/('кол-во часов'!S45*18)</f>
        <v>#DIV/0!</v>
      </c>
      <c r="EW47" s="105" t="e">
        <f>DZ47*100/('кол-во часов'!T44*18)</f>
        <v>#DIV/0!</v>
      </c>
      <c r="EX47" s="105" t="e">
        <f>EA47*100/('кол-во часов'!U44*18)</f>
        <v>#DIV/0!</v>
      </c>
      <c r="EY47" s="105">
        <f>EB47*100/('кол-во часов'!V44*18)</f>
        <v>0</v>
      </c>
      <c r="EZ47" s="105" t="e">
        <f>EC47*100/('кол-во часов'!W44*18)</f>
        <v>#DIV/0!</v>
      </c>
      <c r="FA47" s="105">
        <f>ED47*100/('кол-во часов'!X44*18)</f>
        <v>0</v>
      </c>
    </row>
    <row r="48" ht="18" customHeight="1" spans="2:157">
      <c r="B48" s="63"/>
      <c r="D48" s="67" t="s">
        <v>101</v>
      </c>
      <c r="E48" s="69"/>
      <c r="F48" s="70" t="s">
        <v>25</v>
      </c>
      <c r="G48" s="70"/>
      <c r="H48" s="68" t="s">
        <v>28</v>
      </c>
      <c r="I48" s="70"/>
      <c r="J48" s="68" t="s">
        <v>17</v>
      </c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68" t="s">
        <v>17</v>
      </c>
      <c r="V48" s="70"/>
      <c r="W48" s="70"/>
      <c r="X48" s="68" t="s">
        <v>26</v>
      </c>
      <c r="Y48" s="70"/>
      <c r="Z48" s="70"/>
      <c r="AA48" s="70"/>
      <c r="AB48" s="70"/>
      <c r="AC48" s="68" t="s">
        <v>16</v>
      </c>
      <c r="AD48" s="70"/>
      <c r="AE48" s="70"/>
      <c r="AF48" s="68" t="s">
        <v>21</v>
      </c>
      <c r="AG48" s="70"/>
      <c r="AH48" s="70"/>
      <c r="AI48" s="70"/>
      <c r="AJ48" s="68" t="s">
        <v>28</v>
      </c>
      <c r="AK48" s="70"/>
      <c r="AL48" s="70"/>
      <c r="AM48" s="70"/>
      <c r="AN48" s="70"/>
      <c r="AO48" s="70"/>
      <c r="AP48" s="70"/>
      <c r="AQ48" s="70"/>
      <c r="AR48" s="68" t="s">
        <v>17</v>
      </c>
      <c r="AS48" s="70"/>
      <c r="AT48" s="70"/>
      <c r="AU48" s="70"/>
      <c r="AV48" s="70"/>
      <c r="AW48" s="70"/>
      <c r="AX48" s="70"/>
      <c r="AY48" s="68" t="s">
        <v>28</v>
      </c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68" t="s">
        <v>17</v>
      </c>
      <c r="BL48" s="86"/>
      <c r="BM48" s="70" t="s">
        <v>22</v>
      </c>
      <c r="BN48" s="70"/>
      <c r="BO48" s="70"/>
      <c r="BP48" s="70"/>
      <c r="BQ48" s="70"/>
      <c r="BR48" s="70"/>
      <c r="BS48" s="68" t="s">
        <v>28</v>
      </c>
      <c r="BT48" s="70" t="s">
        <v>24</v>
      </c>
      <c r="BU48" s="70"/>
      <c r="BV48" s="70"/>
      <c r="BW48" s="68" t="s">
        <v>26</v>
      </c>
      <c r="BX48" s="70"/>
      <c r="BY48" s="70"/>
      <c r="BZ48" s="70"/>
      <c r="CA48" s="70"/>
      <c r="CB48" s="70"/>
      <c r="CC48" s="70"/>
      <c r="CD48" s="70"/>
      <c r="CE48" s="70"/>
      <c r="CF48" s="68" t="s">
        <v>16</v>
      </c>
      <c r="CG48" s="70"/>
      <c r="CH48" s="70"/>
      <c r="CI48" s="70"/>
      <c r="CJ48" s="70"/>
      <c r="CK48" s="68" t="s">
        <v>17</v>
      </c>
      <c r="CL48" s="70"/>
      <c r="CM48" s="70"/>
      <c r="CN48" s="70"/>
      <c r="CO48" s="70"/>
      <c r="CP48" s="70"/>
      <c r="CQ48" s="70" t="s">
        <v>27</v>
      </c>
      <c r="CR48" s="70"/>
      <c r="CS48" s="70"/>
      <c r="CT48" s="70"/>
      <c r="CU48" s="68" t="s">
        <v>28</v>
      </c>
      <c r="CV48" s="70"/>
      <c r="CW48" s="70"/>
      <c r="CX48" s="68" t="s">
        <v>17</v>
      </c>
      <c r="CY48" s="70"/>
      <c r="CZ48" s="70"/>
      <c r="DA48" s="68" t="s">
        <v>16</v>
      </c>
      <c r="DB48" s="70"/>
      <c r="DC48" s="70" t="s">
        <v>25</v>
      </c>
      <c r="DD48" s="70"/>
      <c r="DE48" s="70"/>
      <c r="DF48" s="70"/>
      <c r="DG48" s="70"/>
      <c r="DH48" s="99">
        <f t="shared" si="35"/>
        <v>3</v>
      </c>
      <c r="DI48" s="101">
        <f t="shared" si="36"/>
        <v>6</v>
      </c>
      <c r="DJ48" s="99">
        <f t="shared" si="37"/>
        <v>0</v>
      </c>
      <c r="DK48" s="99">
        <f t="shared" si="38"/>
        <v>0</v>
      </c>
      <c r="DL48" s="99">
        <f t="shared" si="39"/>
        <v>0</v>
      </c>
      <c r="DM48" s="99">
        <f t="shared" si="40"/>
        <v>0</v>
      </c>
      <c r="DN48" s="99">
        <f t="shared" si="41"/>
        <v>1</v>
      </c>
      <c r="DO48" s="99">
        <f t="shared" si="42"/>
        <v>1</v>
      </c>
      <c r="DP48" s="99">
        <f t="shared" si="43"/>
        <v>0</v>
      </c>
      <c r="DQ48" s="99">
        <f t="shared" si="44"/>
        <v>1</v>
      </c>
      <c r="DR48" s="99">
        <f t="shared" si="45"/>
        <v>2</v>
      </c>
      <c r="DS48" s="99">
        <f t="shared" si="46"/>
        <v>2</v>
      </c>
      <c r="DT48" s="99">
        <f t="shared" si="47"/>
        <v>1</v>
      </c>
      <c r="DU48" s="99">
        <f t="shared" si="48"/>
        <v>5</v>
      </c>
      <c r="DV48" s="99">
        <f t="shared" si="49"/>
        <v>0</v>
      </c>
      <c r="DW48" s="99">
        <f t="shared" si="50"/>
        <v>0</v>
      </c>
      <c r="DX48" s="99">
        <f t="shared" si="51"/>
        <v>0</v>
      </c>
      <c r="DY48" s="99">
        <f t="shared" si="52"/>
        <v>0</v>
      </c>
      <c r="DZ48" s="99">
        <f t="shared" si="53"/>
        <v>0</v>
      </c>
      <c r="EA48" s="99">
        <f t="shared" si="54"/>
        <v>0</v>
      </c>
      <c r="EB48" s="99">
        <f t="shared" si="55"/>
        <v>0</v>
      </c>
      <c r="EC48" s="99">
        <f t="shared" si="56"/>
        <v>0</v>
      </c>
      <c r="ED48" s="99">
        <f t="shared" si="57"/>
        <v>0</v>
      </c>
      <c r="EE48" s="105">
        <f>DH48*100/('кол-во часов'!B46*18)</f>
        <v>8.33333333333333</v>
      </c>
      <c r="EF48" s="105">
        <f>DI48*100/('кол-во часов'!C46*18)</f>
        <v>6.66666666666667</v>
      </c>
      <c r="EG48" s="105" t="e">
        <f>DJ48*100/('кол-во часов'!D46*17)</f>
        <v>#DIV/0!</v>
      </c>
      <c r="EH48" s="105" t="e">
        <f>DK48*100/('кол-во часов'!E46*18)</f>
        <v>#DIV/0!</v>
      </c>
      <c r="EI48" s="105" t="e">
        <f>DL48*100/('кол-во часов'!F46*18)</f>
        <v>#DIV/0!</v>
      </c>
      <c r="EJ48" s="105">
        <f>DM48*100/('кол-во часов'!G46*18)</f>
        <v>0</v>
      </c>
      <c r="EK48" s="105">
        <f>DN48*100/('кол-во часов'!H46*18)</f>
        <v>5.55555555555556</v>
      </c>
      <c r="EL48" s="105">
        <f>DO48*100/('кол-во часов'!I46*18)</f>
        <v>5.55555555555556</v>
      </c>
      <c r="EM48" s="105">
        <f>DP48*100/('кол-во часов'!J46*18)</f>
        <v>0</v>
      </c>
      <c r="EN48" s="105" t="e">
        <f>DQ48*100/('кол-во часов'!K45*18)</f>
        <v>#DIV/0!</v>
      </c>
      <c r="EO48" s="105">
        <f>DR48*100/('кол-во часов'!L46*18)</f>
        <v>2.77777777777778</v>
      </c>
      <c r="EP48" s="105">
        <f>DS48*100/('кол-во часов'!M46*18)</f>
        <v>5.55555555555556</v>
      </c>
      <c r="EQ48" s="105">
        <f>DT48*100/('кол-во часов'!N46*18)</f>
        <v>5.55555555555556</v>
      </c>
      <c r="ER48" s="105">
        <f>DU48*100/('кол-во часов'!O46*18)</f>
        <v>9.25925925925926</v>
      </c>
      <c r="ES48" s="105" t="e">
        <f>DV48*100/('кол-во часов'!P46*18)</f>
        <v>#DIV/0!</v>
      </c>
      <c r="ET48" s="105" t="e">
        <f>DW48*100/('кол-во часов'!Q46*18)</f>
        <v>#DIV/0!</v>
      </c>
      <c r="EU48" s="105" t="e">
        <f>DX48*100/('кол-во часов'!R46*18)</f>
        <v>#DIV/0!</v>
      </c>
      <c r="EV48" s="105" t="e">
        <f>DY48*100/('кол-во часов'!S46*18)</f>
        <v>#DIV/0!</v>
      </c>
      <c r="EW48" s="105" t="e">
        <f>DZ48*100/('кол-во часов'!T45*18)</f>
        <v>#DIV/0!</v>
      </c>
      <c r="EX48" s="105" t="e">
        <f>EA48*100/('кол-во часов'!U45*18)</f>
        <v>#DIV/0!</v>
      </c>
      <c r="EY48" s="105">
        <f>EB48*100/('кол-во часов'!V45*18)</f>
        <v>0</v>
      </c>
      <c r="EZ48" s="105" t="e">
        <f>EC48*100/('кол-во часов'!W45*18)</f>
        <v>#DIV/0!</v>
      </c>
      <c r="FA48" s="105">
        <f>ED48*100/('кол-во часов'!X45*18)</f>
        <v>0</v>
      </c>
    </row>
    <row r="49" ht="18" customHeight="1" spans="1:157">
      <c r="A49" s="62"/>
      <c r="B49" s="63"/>
      <c r="D49" s="67" t="s">
        <v>102</v>
      </c>
      <c r="E49" s="69"/>
      <c r="F49" s="70" t="s">
        <v>25</v>
      </c>
      <c r="G49" s="70"/>
      <c r="H49" s="68" t="s">
        <v>28</v>
      </c>
      <c r="I49" s="70"/>
      <c r="J49" s="68" t="s">
        <v>17</v>
      </c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68" t="s">
        <v>17</v>
      </c>
      <c r="V49" s="70"/>
      <c r="W49" s="70"/>
      <c r="X49" s="68" t="s">
        <v>26</v>
      </c>
      <c r="Y49" s="70"/>
      <c r="Z49" s="70"/>
      <c r="AA49" s="70"/>
      <c r="AB49" s="70"/>
      <c r="AC49" s="68" t="s">
        <v>16</v>
      </c>
      <c r="AD49" s="70"/>
      <c r="AE49" s="70"/>
      <c r="AF49" s="68" t="s">
        <v>21</v>
      </c>
      <c r="AG49" s="70"/>
      <c r="AH49" s="70"/>
      <c r="AI49" s="70"/>
      <c r="AJ49" s="68" t="s">
        <v>28</v>
      </c>
      <c r="AK49" s="70"/>
      <c r="AL49" s="70"/>
      <c r="AM49" s="70"/>
      <c r="AN49" s="70"/>
      <c r="AO49" s="70"/>
      <c r="AP49" s="70"/>
      <c r="AQ49" s="70"/>
      <c r="AR49" s="68" t="s">
        <v>17</v>
      </c>
      <c r="AS49" s="70"/>
      <c r="AT49" s="70"/>
      <c r="AU49" s="70"/>
      <c r="AV49" s="70"/>
      <c r="AW49" s="70"/>
      <c r="AX49" s="70"/>
      <c r="AY49" s="68" t="s">
        <v>28</v>
      </c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68" t="s">
        <v>17</v>
      </c>
      <c r="BL49" s="70"/>
      <c r="BM49" s="70" t="s">
        <v>22</v>
      </c>
      <c r="BN49" s="70"/>
      <c r="BO49" s="70"/>
      <c r="BP49" s="70"/>
      <c r="BQ49" s="70"/>
      <c r="BR49" s="70"/>
      <c r="BS49" s="68" t="s">
        <v>28</v>
      </c>
      <c r="BT49" s="70" t="s">
        <v>24</v>
      </c>
      <c r="BU49" s="70"/>
      <c r="BV49" s="70"/>
      <c r="BW49" s="68" t="s">
        <v>26</v>
      </c>
      <c r="BX49" s="70"/>
      <c r="BY49" s="70"/>
      <c r="BZ49" s="70"/>
      <c r="CA49" s="88"/>
      <c r="CB49" s="70"/>
      <c r="CC49" s="70"/>
      <c r="CD49" s="70"/>
      <c r="CE49" s="70"/>
      <c r="CF49" s="68" t="s">
        <v>16</v>
      </c>
      <c r="CG49" s="70"/>
      <c r="CH49" s="70"/>
      <c r="CI49" s="70"/>
      <c r="CJ49" s="70"/>
      <c r="CK49" s="68" t="s">
        <v>17</v>
      </c>
      <c r="CL49" s="70"/>
      <c r="CM49" s="70"/>
      <c r="CN49" s="70"/>
      <c r="CO49" s="70"/>
      <c r="CP49" s="70"/>
      <c r="CQ49" s="70" t="s">
        <v>27</v>
      </c>
      <c r="CR49" s="70"/>
      <c r="CS49" s="70"/>
      <c r="CT49" s="70"/>
      <c r="CU49" s="68" t="s">
        <v>28</v>
      </c>
      <c r="CV49" s="70"/>
      <c r="CW49" s="70"/>
      <c r="CX49" s="68" t="s">
        <v>17</v>
      </c>
      <c r="CY49" s="70"/>
      <c r="CZ49" s="70"/>
      <c r="DA49" s="68" t="s">
        <v>16</v>
      </c>
      <c r="DB49" s="70"/>
      <c r="DC49" s="70" t="s">
        <v>25</v>
      </c>
      <c r="DD49" s="70"/>
      <c r="DE49" s="70"/>
      <c r="DF49" s="70"/>
      <c r="DG49" s="70"/>
      <c r="DH49" s="99">
        <f t="shared" si="35"/>
        <v>3</v>
      </c>
      <c r="DI49" s="101">
        <f t="shared" si="36"/>
        <v>6</v>
      </c>
      <c r="DJ49" s="99">
        <f t="shared" si="37"/>
        <v>0</v>
      </c>
      <c r="DK49" s="99">
        <f t="shared" si="38"/>
        <v>0</v>
      </c>
      <c r="DL49" s="99">
        <f t="shared" si="39"/>
        <v>0</v>
      </c>
      <c r="DM49" s="99">
        <f t="shared" si="40"/>
        <v>0</v>
      </c>
      <c r="DN49" s="99">
        <f t="shared" si="41"/>
        <v>1</v>
      </c>
      <c r="DO49" s="99">
        <f t="shared" si="42"/>
        <v>1</v>
      </c>
      <c r="DP49" s="99">
        <f t="shared" si="43"/>
        <v>0</v>
      </c>
      <c r="DQ49" s="99">
        <f t="shared" si="44"/>
        <v>1</v>
      </c>
      <c r="DR49" s="99">
        <f t="shared" si="45"/>
        <v>2</v>
      </c>
      <c r="DS49" s="99">
        <f t="shared" si="46"/>
        <v>2</v>
      </c>
      <c r="DT49" s="99">
        <f t="shared" si="47"/>
        <v>1</v>
      </c>
      <c r="DU49" s="99">
        <f t="shared" si="48"/>
        <v>5</v>
      </c>
      <c r="DV49" s="99">
        <f t="shared" si="49"/>
        <v>0</v>
      </c>
      <c r="DW49" s="99">
        <f t="shared" si="50"/>
        <v>0</v>
      </c>
      <c r="DX49" s="99">
        <f t="shared" si="51"/>
        <v>0</v>
      </c>
      <c r="DY49" s="99">
        <f t="shared" si="52"/>
        <v>0</v>
      </c>
      <c r="DZ49" s="99">
        <f t="shared" si="53"/>
        <v>0</v>
      </c>
      <c r="EA49" s="99">
        <f t="shared" si="54"/>
        <v>0</v>
      </c>
      <c r="EB49" s="99">
        <f t="shared" si="55"/>
        <v>0</v>
      </c>
      <c r="EC49" s="99">
        <f t="shared" si="56"/>
        <v>0</v>
      </c>
      <c r="ED49" s="99">
        <f t="shared" si="57"/>
        <v>0</v>
      </c>
      <c r="EE49" s="105" t="e">
        <f>DH49*100/('кол-во часов'!B47*18)</f>
        <v>#DIV/0!</v>
      </c>
      <c r="EF49" s="105" t="e">
        <f>DI49*100/('кол-во часов'!C47*18)</f>
        <v>#DIV/0!</v>
      </c>
      <c r="EG49" s="105" t="e">
        <f>DJ49*100/('кол-во часов'!D47*17)</f>
        <v>#DIV/0!</v>
      </c>
      <c r="EH49" s="105" t="e">
        <f>DK49*100/('кол-во часов'!E47*18)</f>
        <v>#DIV/0!</v>
      </c>
      <c r="EI49" s="105" t="e">
        <f>DL49*100/('кол-во часов'!F47*18)</f>
        <v>#DIV/0!</v>
      </c>
      <c r="EJ49" s="105" t="e">
        <f>DM49*100/('кол-во часов'!G47*18)</f>
        <v>#DIV/0!</v>
      </c>
      <c r="EK49" s="105" t="e">
        <f>DN49*100/('кол-во часов'!H47*18)</f>
        <v>#DIV/0!</v>
      </c>
      <c r="EL49" s="105" t="e">
        <f>DO49*100/('кол-во часов'!I47*18)</f>
        <v>#DIV/0!</v>
      </c>
      <c r="EM49" s="105" t="e">
        <f>DP49*100/('кол-во часов'!J47*18)</f>
        <v>#DIV/0!</v>
      </c>
      <c r="EN49" s="105" t="e">
        <f>DQ49*100/('кол-во часов'!K46*18)</f>
        <v>#DIV/0!</v>
      </c>
      <c r="EO49" s="105" t="e">
        <f>DR49*100/('кол-во часов'!L47*18)</f>
        <v>#DIV/0!</v>
      </c>
      <c r="EP49" s="105" t="e">
        <f>DS49*100/('кол-во часов'!M47*18)</f>
        <v>#DIV/0!</v>
      </c>
      <c r="EQ49" s="105" t="e">
        <f>DT49*100/('кол-во часов'!N47*18)</f>
        <v>#DIV/0!</v>
      </c>
      <c r="ER49" s="105" t="e">
        <f>DU49*100/('кол-во часов'!O47*18)</f>
        <v>#DIV/0!</v>
      </c>
      <c r="ES49" s="105" t="e">
        <f>DV49*100/('кол-во часов'!P47*18)</f>
        <v>#DIV/0!</v>
      </c>
      <c r="ET49" s="105" t="e">
        <f>DW49*100/('кол-во часов'!Q47*18)</f>
        <v>#DIV/0!</v>
      </c>
      <c r="EU49" s="105" t="e">
        <f>DX49*100/('кол-во часов'!R47*18)</f>
        <v>#DIV/0!</v>
      </c>
      <c r="EV49" s="105" t="e">
        <f>DY49*100/('кол-во часов'!S47*18)</f>
        <v>#DIV/0!</v>
      </c>
      <c r="EW49" s="105" t="e">
        <f>DZ49*100/('кол-во часов'!T46*18)</f>
        <v>#DIV/0!</v>
      </c>
      <c r="EX49" s="105" t="e">
        <f>EA49*100/('кол-во часов'!U46*18)</f>
        <v>#DIV/0!</v>
      </c>
      <c r="EY49" s="105">
        <f>EB49*100/('кол-во часов'!V46*18)</f>
        <v>0</v>
      </c>
      <c r="EZ49" s="105" t="e">
        <f>EC49*100/('кол-во часов'!W46*18)</f>
        <v>#DIV/0!</v>
      </c>
      <c r="FA49" s="105">
        <f>ED49*100/('кол-во часов'!X46*18)</f>
        <v>0</v>
      </c>
    </row>
    <row r="50" s="12" customFormat="1" customHeight="1" spans="1:157">
      <c r="A50" s="71"/>
      <c r="B50" s="72"/>
      <c r="D50" s="13"/>
      <c r="E50" s="28">
        <v>9</v>
      </c>
      <c r="F50" s="28">
        <v>10</v>
      </c>
      <c r="G50" s="28">
        <v>11</v>
      </c>
      <c r="H50" s="28">
        <v>13</v>
      </c>
      <c r="I50" s="28">
        <v>14</v>
      </c>
      <c r="J50" s="28">
        <v>15</v>
      </c>
      <c r="K50" s="28">
        <v>16</v>
      </c>
      <c r="L50" s="28">
        <v>17</v>
      </c>
      <c r="M50" s="28">
        <v>18</v>
      </c>
      <c r="N50" s="28">
        <v>20</v>
      </c>
      <c r="O50" s="28">
        <v>21</v>
      </c>
      <c r="P50" s="28">
        <v>22</v>
      </c>
      <c r="Q50" s="28">
        <v>23</v>
      </c>
      <c r="R50" s="28">
        <v>24</v>
      </c>
      <c r="S50" s="28">
        <v>25</v>
      </c>
      <c r="T50" s="28">
        <v>27</v>
      </c>
      <c r="U50" s="28">
        <v>28</v>
      </c>
      <c r="V50" s="28">
        <v>29</v>
      </c>
      <c r="W50" s="28">
        <v>30</v>
      </c>
      <c r="X50" s="28">
        <v>31</v>
      </c>
      <c r="Y50" s="28">
        <v>1</v>
      </c>
      <c r="Z50" s="78">
        <v>3</v>
      </c>
      <c r="AA50" s="78">
        <v>4</v>
      </c>
      <c r="AB50" s="78">
        <v>5</v>
      </c>
      <c r="AC50" s="78">
        <v>6</v>
      </c>
      <c r="AD50" s="78">
        <v>7</v>
      </c>
      <c r="AE50" s="78">
        <v>8</v>
      </c>
      <c r="AF50" s="78">
        <v>10</v>
      </c>
      <c r="AG50" s="78">
        <v>11</v>
      </c>
      <c r="AH50" s="78">
        <v>12</v>
      </c>
      <c r="AI50" s="78">
        <v>13</v>
      </c>
      <c r="AJ50" s="78">
        <v>14</v>
      </c>
      <c r="AK50" s="78">
        <v>15</v>
      </c>
      <c r="AL50" s="78">
        <v>17</v>
      </c>
      <c r="AM50" s="78">
        <v>18</v>
      </c>
      <c r="AN50" s="78">
        <v>19</v>
      </c>
      <c r="AO50" s="78">
        <v>20</v>
      </c>
      <c r="AP50" s="78">
        <v>21</v>
      </c>
      <c r="AQ50" s="78">
        <v>22</v>
      </c>
      <c r="AR50" s="78">
        <v>24</v>
      </c>
      <c r="AS50" s="78">
        <v>25</v>
      </c>
      <c r="AT50" s="78">
        <v>26</v>
      </c>
      <c r="AU50" s="78">
        <v>27</v>
      </c>
      <c r="AV50" s="78">
        <v>28</v>
      </c>
      <c r="AW50" s="78">
        <v>1</v>
      </c>
      <c r="AX50" s="78">
        <v>3</v>
      </c>
      <c r="AY50" s="11">
        <v>4</v>
      </c>
      <c r="AZ50" s="78">
        <v>5</v>
      </c>
      <c r="BA50" s="11">
        <v>6</v>
      </c>
      <c r="BB50" s="78">
        <v>7</v>
      </c>
      <c r="BC50" s="11">
        <v>10</v>
      </c>
      <c r="BD50" s="78">
        <v>11</v>
      </c>
      <c r="BE50" s="78">
        <v>12</v>
      </c>
      <c r="BF50" s="11">
        <v>13</v>
      </c>
      <c r="BG50" s="78">
        <v>14</v>
      </c>
      <c r="BH50" s="78">
        <v>15</v>
      </c>
      <c r="BI50" s="78">
        <v>16</v>
      </c>
      <c r="BJ50" s="11">
        <v>17</v>
      </c>
      <c r="BK50" s="78">
        <v>18</v>
      </c>
      <c r="BL50" s="11">
        <v>19</v>
      </c>
      <c r="BM50" s="78">
        <v>20</v>
      </c>
      <c r="BN50" s="11">
        <v>21</v>
      </c>
      <c r="BO50" s="78">
        <v>22</v>
      </c>
      <c r="BP50" s="78">
        <v>31</v>
      </c>
      <c r="BQ50" s="78">
        <v>1</v>
      </c>
      <c r="BR50" s="78">
        <v>2</v>
      </c>
      <c r="BS50" s="78">
        <v>3</v>
      </c>
      <c r="BT50" s="78">
        <v>4</v>
      </c>
      <c r="BU50" s="78">
        <v>5</v>
      </c>
      <c r="BV50" s="78">
        <v>7</v>
      </c>
      <c r="BW50" s="11">
        <v>8</v>
      </c>
      <c r="BX50" s="78">
        <v>9</v>
      </c>
      <c r="BY50" s="11">
        <v>10</v>
      </c>
      <c r="BZ50" s="78">
        <v>11</v>
      </c>
      <c r="CA50" s="11">
        <v>12</v>
      </c>
      <c r="CB50" s="78">
        <v>13</v>
      </c>
      <c r="CC50" s="78">
        <v>14</v>
      </c>
      <c r="CD50" s="78">
        <v>15</v>
      </c>
      <c r="CE50" s="78">
        <v>16</v>
      </c>
      <c r="CF50" s="78">
        <v>17</v>
      </c>
      <c r="CG50" s="78">
        <v>18</v>
      </c>
      <c r="CH50" s="78">
        <v>19</v>
      </c>
      <c r="CI50" s="78">
        <v>21</v>
      </c>
      <c r="CJ50" s="78">
        <v>22</v>
      </c>
      <c r="CK50" s="78">
        <v>23</v>
      </c>
      <c r="CL50" s="78">
        <v>24</v>
      </c>
      <c r="CM50" s="78">
        <v>25</v>
      </c>
      <c r="CN50" s="78">
        <v>26</v>
      </c>
      <c r="CO50" s="78">
        <v>28</v>
      </c>
      <c r="CP50" s="78">
        <v>29</v>
      </c>
      <c r="CQ50" s="78">
        <v>30</v>
      </c>
      <c r="CR50" s="78">
        <v>5</v>
      </c>
      <c r="CS50" s="78">
        <v>6</v>
      </c>
      <c r="CT50" s="97">
        <v>7</v>
      </c>
      <c r="CU50" s="78">
        <v>12</v>
      </c>
      <c r="CV50" s="97">
        <v>13</v>
      </c>
      <c r="CW50" s="78">
        <v>14</v>
      </c>
      <c r="CX50" s="97">
        <v>15</v>
      </c>
      <c r="CY50" s="78">
        <v>16</v>
      </c>
      <c r="CZ50" s="78">
        <v>17</v>
      </c>
      <c r="DA50" s="97">
        <v>19</v>
      </c>
      <c r="DB50" s="78">
        <v>20</v>
      </c>
      <c r="DC50" s="97">
        <v>21</v>
      </c>
      <c r="DD50" s="78">
        <v>22</v>
      </c>
      <c r="DE50" s="97">
        <v>23</v>
      </c>
      <c r="DF50" s="97">
        <v>24</v>
      </c>
      <c r="DG50" s="78">
        <v>26</v>
      </c>
      <c r="DH50" s="100">
        <f t="shared" si="35"/>
        <v>0</v>
      </c>
      <c r="DI50" s="102">
        <f t="shared" si="36"/>
        <v>0</v>
      </c>
      <c r="DJ50" s="100">
        <f t="shared" si="37"/>
        <v>0</v>
      </c>
      <c r="DK50" s="100">
        <f t="shared" si="38"/>
        <v>0</v>
      </c>
      <c r="DL50" s="100">
        <f t="shared" si="39"/>
        <v>0</v>
      </c>
      <c r="DM50" s="100">
        <f t="shared" si="40"/>
        <v>0</v>
      </c>
      <c r="DN50" s="100">
        <f t="shared" si="41"/>
        <v>0</v>
      </c>
      <c r="DO50" s="100">
        <f t="shared" si="42"/>
        <v>0</v>
      </c>
      <c r="DP50" s="100">
        <f t="shared" si="43"/>
        <v>0</v>
      </c>
      <c r="DQ50" s="100">
        <f t="shared" si="44"/>
        <v>0</v>
      </c>
      <c r="DR50" s="100">
        <f t="shared" si="45"/>
        <v>0</v>
      </c>
      <c r="DS50" s="100">
        <f t="shared" si="46"/>
        <v>0</v>
      </c>
      <c r="DT50" s="100">
        <f t="shared" si="47"/>
        <v>0</v>
      </c>
      <c r="DU50" s="100">
        <f t="shared" si="48"/>
        <v>0</v>
      </c>
      <c r="DV50" s="100">
        <f t="shared" si="49"/>
        <v>0</v>
      </c>
      <c r="DW50" s="100">
        <f t="shared" si="50"/>
        <v>0</v>
      </c>
      <c r="DX50" s="100">
        <f t="shared" si="51"/>
        <v>0</v>
      </c>
      <c r="DY50" s="100">
        <f t="shared" si="52"/>
        <v>0</v>
      </c>
      <c r="DZ50" s="100">
        <f t="shared" si="53"/>
        <v>0</v>
      </c>
      <c r="EA50" s="100">
        <f t="shared" si="54"/>
        <v>0</v>
      </c>
      <c r="EB50" s="100">
        <f t="shared" si="55"/>
        <v>0</v>
      </c>
      <c r="EC50" s="100">
        <f t="shared" si="56"/>
        <v>0</v>
      </c>
      <c r="ED50" s="100">
        <f t="shared" si="57"/>
        <v>0</v>
      </c>
      <c r="EE50" s="106" t="e">
        <f>DH50*100/('кол-во часов'!#REF!*18)</f>
        <v>#REF!</v>
      </c>
      <c r="EF50" s="107" t="e">
        <f>DI50*100/('кол-во часов'!#REF!*18)</f>
        <v>#REF!</v>
      </c>
      <c r="EG50" s="109" t="e">
        <f>DJ50*100/('кол-во часов'!#REF!*17)</f>
        <v>#REF!</v>
      </c>
      <c r="EH50" s="107" t="e">
        <f>DK50*100/('кол-во часов'!#REF!*18)</f>
        <v>#REF!</v>
      </c>
      <c r="EI50" s="107" t="e">
        <f>DL50*100/('кол-во часов'!#REF!*18)</f>
        <v>#REF!</v>
      </c>
      <c r="EJ50" s="107" t="e">
        <f>DM50*100/('кол-во часов'!#REF!*18)</f>
        <v>#REF!</v>
      </c>
      <c r="EK50" s="107" t="e">
        <f>DN50*100/('кол-во часов'!#REF!*18)</f>
        <v>#REF!</v>
      </c>
      <c r="EL50" s="107" t="e">
        <f>DO50*100/('кол-во часов'!#REF!*18)</f>
        <v>#REF!</v>
      </c>
      <c r="EM50" s="107" t="e">
        <f>DP50*100/('кол-во часов'!#REF!*18)</f>
        <v>#REF!</v>
      </c>
      <c r="EN50" s="107" t="e">
        <f>DQ50*100/('кол-во часов'!#REF!*18)</f>
        <v>#REF!</v>
      </c>
      <c r="EO50" s="107" t="e">
        <f>DR50*100/('кол-во часов'!#REF!*18)</f>
        <v>#REF!</v>
      </c>
      <c r="EP50" s="107" t="e">
        <f>DS50*100/('кол-во часов'!#REF!*18)</f>
        <v>#REF!</v>
      </c>
      <c r="EQ50" s="107" t="e">
        <f>DT50*100/('кол-во часов'!#REF!*18)</f>
        <v>#REF!</v>
      </c>
      <c r="ER50" s="107" t="e">
        <f>DU50*100/('кол-во часов'!#REF!*18)</f>
        <v>#REF!</v>
      </c>
      <c r="ES50" s="107" t="e">
        <f>DV50*100/('кол-во часов'!#REF!*18)</f>
        <v>#REF!</v>
      </c>
      <c r="ET50" s="107" t="e">
        <f>DW50*100/('кол-во часов'!#REF!*18)</f>
        <v>#REF!</v>
      </c>
      <c r="EU50" s="107" t="e">
        <f>DX50*100/('кол-во часов'!#REF!*18)</f>
        <v>#REF!</v>
      </c>
      <c r="EV50" s="107" t="e">
        <f>DY50*100/('кол-во часов'!#REF!*18)</f>
        <v>#REF!</v>
      </c>
      <c r="EW50" s="107" t="e">
        <f>DZ50*100/('кол-во часов'!#REF!*18)</f>
        <v>#REF!</v>
      </c>
      <c r="EX50" s="107" t="e">
        <f>EA50*100/('кол-во часов'!#REF!*18)</f>
        <v>#REF!</v>
      </c>
      <c r="EY50" s="107" t="e">
        <f>EB50*100/('кол-во часов'!#REF!*18)</f>
        <v>#REF!</v>
      </c>
      <c r="EZ50" s="107" t="e">
        <f>EC50*100/('кол-во часов'!#REF!*18)</f>
        <v>#REF!</v>
      </c>
      <c r="FA50" s="107" t="e">
        <f>ED50*100/('кол-во часов'!#REF!*18)</f>
        <v>#REF!</v>
      </c>
    </row>
    <row r="51" s="13" customFormat="1" customHeight="1" spans="2:157">
      <c r="B51" s="73"/>
      <c r="E51" s="24" t="s">
        <v>6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77" t="s">
        <v>7</v>
      </c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84" t="s">
        <v>8</v>
      </c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7" t="s">
        <v>9</v>
      </c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95" t="s">
        <v>10</v>
      </c>
      <c r="CS51" s="95"/>
      <c r="CT51" s="95"/>
      <c r="CU51" s="95"/>
      <c r="CV51" s="95"/>
      <c r="CW51" s="95"/>
      <c r="CX51" s="95"/>
      <c r="CY51" s="95"/>
      <c r="CZ51" s="95"/>
      <c r="DA51" s="95"/>
      <c r="DB51" s="95"/>
      <c r="DC51" s="95"/>
      <c r="DD51" s="95"/>
      <c r="DE51" s="95"/>
      <c r="DF51" s="95"/>
      <c r="DG51" s="95"/>
      <c r="DU51" s="103"/>
      <c r="DV51" s="103"/>
      <c r="DW51" s="103"/>
      <c r="DX51" s="5"/>
      <c r="DY51" s="5"/>
      <c r="DZ51" s="5"/>
      <c r="EA51" s="5"/>
      <c r="EB51" s="5"/>
      <c r="EC51" s="5"/>
      <c r="ED51" s="103"/>
      <c r="EE51" s="108"/>
      <c r="EF51" s="108"/>
      <c r="EH51" s="108"/>
      <c r="EI51" s="108"/>
      <c r="EJ51" s="108"/>
      <c r="EK51" s="108"/>
      <c r="EL51" s="108"/>
      <c r="EM51" s="108"/>
      <c r="EN51" s="108"/>
      <c r="EO51" s="108"/>
      <c r="EP51" s="108"/>
      <c r="EQ51" s="108"/>
      <c r="ER51" s="108"/>
      <c r="ES51" s="108"/>
      <c r="ET51" s="108"/>
      <c r="EU51" s="108"/>
      <c r="EV51" s="108"/>
      <c r="EW51" s="108"/>
      <c r="EX51" s="108"/>
      <c r="EY51" s="108"/>
      <c r="EZ51" s="108"/>
      <c r="FA51" s="108"/>
    </row>
    <row r="52" ht="57.75" customHeight="1" spans="1:157">
      <c r="A52" s="74" t="s">
        <v>103</v>
      </c>
      <c r="EC52" s="17"/>
      <c r="EE52" s="108"/>
      <c r="EF52" s="108"/>
      <c r="EH52" s="108"/>
      <c r="EI52" s="108"/>
      <c r="EJ52" s="108"/>
      <c r="EK52" s="108"/>
      <c r="EL52" s="108"/>
      <c r="EM52" s="108"/>
      <c r="EN52" s="108"/>
      <c r="EO52" s="108"/>
      <c r="EP52" s="108"/>
      <c r="EQ52" s="108"/>
      <c r="ER52" s="108"/>
      <c r="ES52" s="108"/>
      <c r="ET52" s="108"/>
      <c r="EU52" s="108"/>
      <c r="EV52" s="108"/>
      <c r="EW52" s="108"/>
      <c r="EX52" s="108"/>
      <c r="EY52" s="108"/>
      <c r="EZ52" s="108"/>
      <c r="FA52" s="108"/>
    </row>
    <row r="53" customHeight="1" spans="135:135">
      <c r="EE53" s="18"/>
    </row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  <row r="122" customHeight="1"/>
    <row r="123" customHeight="1"/>
    <row r="124" customHeight="1"/>
    <row r="125" customHeight="1"/>
    <row r="126" customHeight="1"/>
    <row r="127" customHeight="1"/>
    <row r="128" customHeight="1"/>
    <row r="129" customHeight="1"/>
    <row r="130" customHeight="1"/>
    <row r="131" customHeight="1"/>
    <row r="132" customHeight="1"/>
    <row r="133" customHeight="1"/>
    <row r="134" customHeight="1"/>
    <row r="135" customHeight="1"/>
    <row r="136" customHeight="1"/>
    <row r="137" customHeight="1"/>
    <row r="138" customHeight="1"/>
    <row r="139" customHeight="1"/>
    <row r="140" customHeight="1"/>
    <row r="141" customHeight="1"/>
    <row r="142" customHeight="1"/>
    <row r="143" customHeight="1"/>
    <row r="144" customHeight="1"/>
    <row r="145" customHeight="1"/>
    <row r="146" customHeight="1"/>
    <row r="147" customHeight="1"/>
    <row r="148" customHeight="1"/>
    <row r="149" customHeight="1"/>
    <row r="150" customHeight="1"/>
    <row r="151" customHeight="1"/>
    <row r="152" customHeight="1"/>
    <row r="153" customHeight="1"/>
    <row r="154" customHeight="1"/>
    <row r="155" customHeight="1"/>
    <row r="156" customHeight="1"/>
    <row r="157" customHeight="1"/>
    <row r="158" customHeight="1"/>
    <row r="159" customHeight="1"/>
    <row r="160" customHeight="1"/>
    <row r="161" customHeight="1"/>
    <row r="162" customHeight="1"/>
    <row r="163" customHeight="1"/>
    <row r="164" customHeight="1"/>
    <row r="165" customHeight="1"/>
    <row r="166" customHeight="1"/>
    <row r="167" customHeight="1"/>
    <row r="168" customHeight="1"/>
    <row r="169" customHeight="1"/>
    <row r="170" customHeight="1"/>
    <row r="171" customHeight="1"/>
    <row r="172" customHeight="1"/>
    <row r="173" customHeight="1"/>
    <row r="174" customHeight="1"/>
    <row r="175" customHeight="1"/>
    <row r="176" customHeight="1"/>
    <row r="177" customHeight="1"/>
    <row r="178" customHeight="1"/>
    <row r="179" customHeight="1"/>
    <row r="180" customHeight="1"/>
    <row r="181" customHeight="1"/>
    <row r="182" customHeight="1"/>
    <row r="183" customHeight="1"/>
    <row r="184" customHeight="1"/>
    <row r="185" customHeight="1"/>
    <row r="186" customHeight="1"/>
    <row r="187" customHeight="1"/>
    <row r="188" customHeight="1"/>
    <row r="189" customHeight="1"/>
    <row r="190" customHeight="1"/>
    <row r="191" customHeight="1"/>
    <row r="192" customHeight="1"/>
    <row r="193" customHeight="1"/>
    <row r="194" customHeight="1"/>
    <row r="195" customHeight="1"/>
    <row r="196" customHeight="1"/>
    <row r="197" customHeight="1"/>
    <row r="198" customHeight="1"/>
    <row r="199" customHeight="1"/>
    <row r="200" customHeight="1"/>
    <row r="201" customHeight="1"/>
    <row r="202" customHeight="1"/>
    <row r="203" customHeight="1"/>
    <row r="204" customHeight="1"/>
    <row r="205" customHeight="1"/>
    <row r="206" customHeight="1"/>
    <row r="207" customHeight="1"/>
    <row r="208" customHeight="1"/>
    <row r="209" customHeight="1"/>
    <row r="210" customHeight="1"/>
    <row r="211" customHeight="1"/>
    <row r="212" customHeight="1"/>
    <row r="213" customHeight="1"/>
    <row r="214" customHeight="1"/>
    <row r="215" customHeight="1"/>
    <row r="216" customHeight="1"/>
    <row r="217" customHeight="1"/>
    <row r="218" customHeight="1"/>
    <row r="219" customHeight="1"/>
    <row r="220" customHeight="1"/>
    <row r="221" customHeight="1"/>
    <row r="222" customHeight="1"/>
    <row r="223" customHeight="1"/>
    <row r="224" customHeight="1"/>
    <row r="225" customHeight="1"/>
    <row r="226" customHeight="1"/>
    <row r="227" customHeight="1"/>
    <row r="228" customHeight="1"/>
    <row r="229" customHeight="1"/>
    <row r="230" customHeight="1"/>
    <row r="231" customHeight="1"/>
    <row r="232" customHeight="1"/>
    <row r="233" customHeight="1"/>
    <row r="234" customHeight="1"/>
    <row r="235" customHeight="1"/>
    <row r="236" customHeight="1"/>
    <row r="237" customHeight="1"/>
    <row r="238" customHeight="1"/>
    <row r="239" customHeight="1"/>
    <row r="240" customHeight="1"/>
    <row r="241" customHeight="1"/>
    <row r="242" customHeight="1"/>
    <row r="243" customHeight="1"/>
    <row r="244" customHeight="1"/>
    <row r="245" customHeight="1"/>
    <row r="246" customHeight="1"/>
    <row r="247" customHeight="1"/>
    <row r="248" customHeight="1"/>
    <row r="249" customHeight="1"/>
    <row r="250" customHeight="1"/>
    <row r="251" customHeight="1"/>
    <row r="252" customHeight="1"/>
    <row r="253" customHeight="1"/>
    <row r="254" customHeight="1"/>
    <row r="255" customHeight="1"/>
    <row r="256" customHeight="1"/>
    <row r="257" customHeight="1"/>
    <row r="258" customHeight="1"/>
    <row r="259" customHeight="1"/>
    <row r="260" customHeight="1"/>
    <row r="261" customHeight="1"/>
    <row r="262" customHeight="1"/>
    <row r="263" customHeight="1"/>
    <row r="264" customHeight="1"/>
    <row r="265" customHeight="1"/>
    <row r="266" customHeight="1"/>
    <row r="267" customHeight="1"/>
    <row r="268" customHeight="1"/>
    <row r="269" customHeight="1"/>
    <row r="270" customHeight="1"/>
    <row r="271" customHeight="1"/>
    <row r="272" customHeight="1"/>
    <row r="273" customHeight="1"/>
    <row r="274" customHeight="1"/>
    <row r="275" customHeight="1"/>
    <row r="276" customHeight="1"/>
    <row r="277" customHeight="1"/>
    <row r="278" customHeight="1"/>
    <row r="279" customHeight="1"/>
    <row r="280" customHeight="1"/>
    <row r="281" customHeight="1"/>
    <row r="282" customHeight="1"/>
    <row r="283" customHeight="1"/>
    <row r="284" customHeight="1"/>
    <row r="285" customHeight="1"/>
    <row r="286" customHeight="1"/>
    <row r="287" customHeight="1"/>
    <row r="288" customHeight="1"/>
    <row r="289" customHeight="1"/>
    <row r="290" customHeight="1"/>
    <row r="291" customHeight="1"/>
    <row r="292" customHeight="1"/>
    <row r="293" customHeight="1"/>
    <row r="294" customHeight="1"/>
    <row r="295" customHeight="1"/>
    <row r="296" customHeight="1"/>
    <row r="297" customHeight="1"/>
    <row r="298" customHeight="1"/>
    <row r="299" customHeight="1"/>
    <row r="300" customHeight="1"/>
    <row r="301" customHeight="1"/>
    <row r="302" customHeight="1"/>
    <row r="303" customHeight="1"/>
    <row r="304" customHeight="1"/>
    <row r="305" customHeight="1"/>
    <row r="306" customHeight="1"/>
    <row r="307" customHeight="1"/>
    <row r="308" customHeight="1"/>
    <row r="309" customHeight="1"/>
    <row r="310" customHeight="1"/>
    <row r="311" customHeight="1"/>
    <row r="312" customHeight="1"/>
    <row r="313" customHeight="1"/>
    <row r="314" customHeight="1"/>
    <row r="315" customHeight="1"/>
    <row r="316" customHeight="1"/>
    <row r="317" customHeight="1"/>
    <row r="318" customHeight="1"/>
    <row r="319" customHeight="1"/>
    <row r="320" customHeight="1"/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</sheetData>
  <mergeCells count="18">
    <mergeCell ref="F2:J2"/>
    <mergeCell ref="F3:N3"/>
    <mergeCell ref="R3:AI3"/>
    <mergeCell ref="F4:N4"/>
    <mergeCell ref="R4:AG4"/>
    <mergeCell ref="A6:B6"/>
    <mergeCell ref="E6:X6"/>
    <mergeCell ref="Y6:AV6"/>
    <mergeCell ref="AW6:BP6"/>
    <mergeCell ref="BQ6:CQ6"/>
    <mergeCell ref="CR6:DG6"/>
    <mergeCell ref="DH6:ED6"/>
    <mergeCell ref="EE6:FA6"/>
    <mergeCell ref="E51:X51"/>
    <mergeCell ref="Y51:AV51"/>
    <mergeCell ref="AW51:BP51"/>
    <mergeCell ref="BQ51:CQ51"/>
    <mergeCell ref="CR51:DG51"/>
  </mergeCells>
  <pageMargins left="0.7" right="0.7" top="1.14375" bottom="1.14375" header="0.511811023622047" footer="0.511811023622047"/>
  <pageSetup paperSize="9" scale="45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46"/>
  <sheetViews>
    <sheetView zoomScale="75" zoomScaleNormal="75" topLeftCell="A7" workbookViewId="0">
      <selection activeCell="D50" sqref="D50"/>
    </sheetView>
  </sheetViews>
  <sheetFormatPr defaultColWidth="8.48333333333333" defaultRowHeight="14.25"/>
  <cols>
    <col min="1" max="1" width="18.1666666666667" customWidth="1"/>
    <col min="2" max="2" width="5.3" customWidth="1"/>
    <col min="3" max="3" width="5.4" customWidth="1"/>
    <col min="4" max="4" width="5.09166666666667" customWidth="1"/>
    <col min="5" max="5" width="5.50833333333333" customWidth="1"/>
    <col min="6" max="6" width="5.4" customWidth="1"/>
    <col min="7" max="7" width="5.50833333333333" customWidth="1"/>
    <col min="8" max="8" width="5.2" customWidth="1"/>
    <col min="9" max="9" width="5.9" customWidth="1"/>
    <col min="10" max="10" width="5.3" customWidth="1"/>
    <col min="11" max="11" width="5.4" customWidth="1"/>
    <col min="12" max="12" width="6.2" customWidth="1"/>
    <col min="13" max="13" width="5.50833333333333" customWidth="1"/>
    <col min="14" max="14" width="4.9" customWidth="1"/>
    <col min="15" max="15" width="5.09166666666667" customWidth="1"/>
    <col min="16" max="16" width="5.79166666666667" customWidth="1"/>
    <col min="17" max="18" width="5.4" customWidth="1"/>
    <col min="19" max="20" width="5.3" customWidth="1"/>
    <col min="21" max="21" width="5.50833333333333" customWidth="1"/>
    <col min="22" max="22" width="5.09166666666667" customWidth="1"/>
    <col min="23" max="23" width="5" customWidth="1"/>
    <col min="24" max="24" width="5.3" customWidth="1"/>
  </cols>
  <sheetData>
    <row r="2" ht="18" spans="2:24">
      <c r="B2" s="4" t="s">
        <v>104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ht="15.75" spans="2:24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ht="15.75" spans="1:24">
      <c r="A4" s="6" t="s">
        <v>15</v>
      </c>
      <c r="B4" s="7" t="s">
        <v>16</v>
      </c>
      <c r="C4" s="7" t="s">
        <v>17</v>
      </c>
      <c r="D4" s="7" t="s">
        <v>14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</row>
    <row r="5" ht="15.75" spans="1:24">
      <c r="A5" s="8" t="s">
        <v>39</v>
      </c>
      <c r="B5" s="9">
        <v>5</v>
      </c>
      <c r="C5" s="9">
        <v>4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4</v>
      </c>
      <c r="L5" s="9">
        <v>0</v>
      </c>
      <c r="M5" s="9">
        <v>0</v>
      </c>
      <c r="N5" s="9">
        <v>0</v>
      </c>
      <c r="O5" s="9">
        <v>2</v>
      </c>
      <c r="P5" s="9">
        <v>0</v>
      </c>
      <c r="Q5" s="9">
        <v>0</v>
      </c>
      <c r="R5" s="9">
        <v>2</v>
      </c>
      <c r="S5" s="9">
        <v>1</v>
      </c>
      <c r="T5" s="9">
        <v>1</v>
      </c>
      <c r="U5" s="9">
        <v>1</v>
      </c>
      <c r="V5" s="9">
        <v>0</v>
      </c>
      <c r="W5" s="9">
        <v>1</v>
      </c>
      <c r="X5" s="9">
        <v>2</v>
      </c>
    </row>
    <row r="6" ht="15.75" spans="1:24">
      <c r="A6" s="8" t="s">
        <v>41</v>
      </c>
      <c r="B6" s="9">
        <v>5</v>
      </c>
      <c r="C6" s="9">
        <v>4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4</v>
      </c>
      <c r="L6" s="9">
        <v>0</v>
      </c>
      <c r="M6" s="9">
        <v>0</v>
      </c>
      <c r="N6" s="9">
        <v>0</v>
      </c>
      <c r="O6" s="9">
        <v>2</v>
      </c>
      <c r="P6" s="9">
        <v>0</v>
      </c>
      <c r="Q6" s="9">
        <v>0</v>
      </c>
      <c r="R6" s="9">
        <v>2</v>
      </c>
      <c r="S6" s="9">
        <v>1</v>
      </c>
      <c r="T6" s="9">
        <v>1</v>
      </c>
      <c r="U6" s="9">
        <v>1</v>
      </c>
      <c r="V6" s="9">
        <v>0</v>
      </c>
      <c r="W6" s="9">
        <v>1</v>
      </c>
      <c r="X6" s="9">
        <v>2</v>
      </c>
    </row>
    <row r="7" ht="15.75" spans="1:24">
      <c r="A7" s="8" t="s">
        <v>43</v>
      </c>
      <c r="B7" s="9">
        <v>5</v>
      </c>
      <c r="C7" s="9">
        <v>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4</v>
      </c>
      <c r="L7" s="9">
        <v>0</v>
      </c>
      <c r="M7" s="9">
        <v>0</v>
      </c>
      <c r="N7" s="9">
        <v>0</v>
      </c>
      <c r="O7" s="9">
        <v>2</v>
      </c>
      <c r="P7" s="9">
        <v>0</v>
      </c>
      <c r="Q7" s="9">
        <v>0</v>
      </c>
      <c r="R7" s="9">
        <v>2</v>
      </c>
      <c r="S7" s="9">
        <v>1</v>
      </c>
      <c r="T7" s="9">
        <v>1</v>
      </c>
      <c r="U7" s="9">
        <v>1</v>
      </c>
      <c r="V7" s="9">
        <v>0</v>
      </c>
      <c r="W7" s="9">
        <v>1</v>
      </c>
      <c r="X7" s="9">
        <v>2</v>
      </c>
    </row>
    <row r="8" ht="15.75" spans="1:24">
      <c r="A8" s="8" t="s">
        <v>45</v>
      </c>
      <c r="B8" s="9">
        <v>5</v>
      </c>
      <c r="C8" s="9">
        <v>4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4</v>
      </c>
      <c r="L8" s="9">
        <v>0</v>
      </c>
      <c r="M8" s="9">
        <v>0</v>
      </c>
      <c r="N8" s="9">
        <v>0</v>
      </c>
      <c r="O8" s="9">
        <v>2</v>
      </c>
      <c r="P8" s="9">
        <v>0</v>
      </c>
      <c r="Q8" s="9">
        <v>0</v>
      </c>
      <c r="R8" s="9">
        <v>2</v>
      </c>
      <c r="S8" s="9">
        <v>1</v>
      </c>
      <c r="T8" s="9">
        <v>1</v>
      </c>
      <c r="U8" s="9">
        <v>1</v>
      </c>
      <c r="V8" s="9">
        <v>0</v>
      </c>
      <c r="W8" s="9">
        <v>1</v>
      </c>
      <c r="X8" s="9">
        <v>2</v>
      </c>
    </row>
    <row r="9" ht="15.75" spans="1:24">
      <c r="A9" s="8" t="s">
        <v>47</v>
      </c>
      <c r="B9" s="9">
        <v>5</v>
      </c>
      <c r="C9" s="9">
        <v>4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4</v>
      </c>
      <c r="L9" s="9">
        <v>0</v>
      </c>
      <c r="M9" s="9">
        <v>0</v>
      </c>
      <c r="N9" s="9">
        <v>0</v>
      </c>
      <c r="O9" s="9">
        <v>2</v>
      </c>
      <c r="P9" s="9">
        <v>0</v>
      </c>
      <c r="Q9" s="9">
        <v>0</v>
      </c>
      <c r="R9" s="9">
        <v>2</v>
      </c>
      <c r="S9" s="9">
        <v>1</v>
      </c>
      <c r="T9" s="9">
        <v>1</v>
      </c>
      <c r="U9" s="9">
        <v>1</v>
      </c>
      <c r="V9" s="9">
        <v>0</v>
      </c>
      <c r="W9" s="9">
        <v>1</v>
      </c>
      <c r="X9" s="9">
        <v>2</v>
      </c>
    </row>
    <row r="10" ht="15.75" spans="1:24">
      <c r="A10" s="8" t="s">
        <v>49</v>
      </c>
      <c r="B10" s="9">
        <v>5</v>
      </c>
      <c r="C10" s="9">
        <v>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4</v>
      </c>
      <c r="L10" s="9">
        <v>0</v>
      </c>
      <c r="M10" s="9">
        <v>0</v>
      </c>
      <c r="N10" s="9">
        <v>0</v>
      </c>
      <c r="O10" s="9">
        <v>2</v>
      </c>
      <c r="P10" s="9">
        <v>0</v>
      </c>
      <c r="Q10" s="9">
        <v>0</v>
      </c>
      <c r="R10" s="9">
        <v>2</v>
      </c>
      <c r="S10" s="9">
        <v>1</v>
      </c>
      <c r="T10" s="9">
        <v>1</v>
      </c>
      <c r="U10" s="9">
        <v>1</v>
      </c>
      <c r="V10" s="9">
        <v>0</v>
      </c>
      <c r="W10" s="9">
        <v>1</v>
      </c>
      <c r="X10" s="9">
        <v>2</v>
      </c>
    </row>
    <row r="11" ht="15.75" spans="1:24">
      <c r="A11" s="8" t="s">
        <v>51</v>
      </c>
      <c r="B11" s="9">
        <v>5</v>
      </c>
      <c r="C11" s="9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4</v>
      </c>
      <c r="L11" s="9">
        <v>0</v>
      </c>
      <c r="M11" s="9">
        <v>0</v>
      </c>
      <c r="N11" s="9">
        <v>0</v>
      </c>
      <c r="O11" s="9">
        <v>2</v>
      </c>
      <c r="P11" s="9">
        <v>0</v>
      </c>
      <c r="Q11" s="9">
        <v>0</v>
      </c>
      <c r="R11" s="9">
        <v>2</v>
      </c>
      <c r="S11" s="9">
        <v>1</v>
      </c>
      <c r="T11" s="9">
        <v>1</v>
      </c>
      <c r="U11" s="9">
        <v>1</v>
      </c>
      <c r="V11" s="9">
        <v>0</v>
      </c>
      <c r="W11" s="9">
        <v>1</v>
      </c>
      <c r="X11" s="9">
        <v>2</v>
      </c>
    </row>
    <row r="12" ht="15.75" spans="1:24">
      <c r="A12" s="8" t="s">
        <v>53</v>
      </c>
      <c r="B12" s="9">
        <v>5</v>
      </c>
      <c r="C12" s="9">
        <v>4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</v>
      </c>
      <c r="L12" s="9">
        <v>0</v>
      </c>
      <c r="M12" s="9">
        <v>0</v>
      </c>
      <c r="N12" s="9">
        <v>0</v>
      </c>
      <c r="O12" s="9">
        <v>2</v>
      </c>
      <c r="P12" s="9">
        <v>0</v>
      </c>
      <c r="Q12" s="9">
        <v>0</v>
      </c>
      <c r="R12" s="9">
        <v>2</v>
      </c>
      <c r="S12" s="9">
        <v>1</v>
      </c>
      <c r="T12" s="9">
        <v>1</v>
      </c>
      <c r="U12" s="9">
        <v>1</v>
      </c>
      <c r="V12" s="9">
        <v>0</v>
      </c>
      <c r="W12" s="9">
        <v>1</v>
      </c>
      <c r="X12" s="9">
        <v>2</v>
      </c>
    </row>
    <row r="13" ht="15.75" spans="1:24">
      <c r="A13" s="8" t="s">
        <v>55</v>
      </c>
      <c r="B13" s="9">
        <v>5</v>
      </c>
      <c r="C13" s="9">
        <v>4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4</v>
      </c>
      <c r="L13" s="9">
        <v>0</v>
      </c>
      <c r="M13" s="9">
        <v>0</v>
      </c>
      <c r="N13" s="9">
        <v>0</v>
      </c>
      <c r="O13" s="9">
        <v>2</v>
      </c>
      <c r="P13" s="9">
        <v>0</v>
      </c>
      <c r="Q13" s="9">
        <v>0</v>
      </c>
      <c r="R13" s="9">
        <v>2</v>
      </c>
      <c r="S13" s="9">
        <v>1</v>
      </c>
      <c r="T13" s="9">
        <v>1</v>
      </c>
      <c r="U13" s="9">
        <v>1</v>
      </c>
      <c r="V13" s="9">
        <v>0</v>
      </c>
      <c r="W13" s="9">
        <v>1</v>
      </c>
      <c r="X13" s="9">
        <v>2</v>
      </c>
    </row>
    <row r="14" ht="15.75" spans="1:24">
      <c r="A14" s="8" t="s">
        <v>57</v>
      </c>
      <c r="B14" s="9">
        <v>5</v>
      </c>
      <c r="C14" s="9">
        <v>4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4</v>
      </c>
      <c r="L14" s="9">
        <v>0</v>
      </c>
      <c r="M14" s="9">
        <v>0</v>
      </c>
      <c r="N14" s="9">
        <v>0</v>
      </c>
      <c r="O14" s="9">
        <v>2</v>
      </c>
      <c r="P14" s="9">
        <v>0</v>
      </c>
      <c r="Q14" s="9">
        <v>0</v>
      </c>
      <c r="R14" s="9">
        <v>2</v>
      </c>
      <c r="S14" s="9">
        <v>1</v>
      </c>
      <c r="T14" s="9">
        <v>1</v>
      </c>
      <c r="U14" s="9">
        <v>1</v>
      </c>
      <c r="V14" s="9">
        <v>0</v>
      </c>
      <c r="W14" s="9">
        <v>1</v>
      </c>
      <c r="X14" s="9">
        <v>2</v>
      </c>
    </row>
    <row r="15" ht="15.75" spans="1:24">
      <c r="A15" s="8" t="s">
        <v>59</v>
      </c>
      <c r="B15" s="9">
        <v>5</v>
      </c>
      <c r="C15" s="9">
        <v>4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4</v>
      </c>
      <c r="L15" s="9">
        <v>0</v>
      </c>
      <c r="M15" s="9">
        <v>0</v>
      </c>
      <c r="N15" s="9">
        <v>0</v>
      </c>
      <c r="O15" s="9">
        <v>2</v>
      </c>
      <c r="P15" s="9">
        <v>0</v>
      </c>
      <c r="Q15" s="9">
        <v>0</v>
      </c>
      <c r="R15" s="9">
        <v>2</v>
      </c>
      <c r="S15" s="9">
        <v>1</v>
      </c>
      <c r="T15" s="9">
        <v>0</v>
      </c>
      <c r="U15" s="9">
        <v>1</v>
      </c>
      <c r="V15" s="9">
        <v>0</v>
      </c>
      <c r="W15" s="9">
        <v>1</v>
      </c>
      <c r="X15" s="9">
        <v>2</v>
      </c>
    </row>
    <row r="16" ht="15.75" spans="1:24">
      <c r="A16" s="8" t="s">
        <v>62</v>
      </c>
      <c r="B16" s="9">
        <v>5</v>
      </c>
      <c r="C16" s="9">
        <v>4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4</v>
      </c>
      <c r="L16" s="9">
        <v>0</v>
      </c>
      <c r="M16" s="9">
        <v>0</v>
      </c>
      <c r="N16" s="9">
        <v>0</v>
      </c>
      <c r="O16" s="9">
        <v>2</v>
      </c>
      <c r="P16" s="9">
        <v>0</v>
      </c>
      <c r="Q16" s="9">
        <v>0</v>
      </c>
      <c r="R16" s="9">
        <v>2</v>
      </c>
      <c r="S16" s="9">
        <v>1</v>
      </c>
      <c r="T16" s="9">
        <v>0</v>
      </c>
      <c r="U16" s="9">
        <v>1</v>
      </c>
      <c r="V16" s="9">
        <v>0</v>
      </c>
      <c r="W16" s="9">
        <v>1</v>
      </c>
      <c r="X16" s="9">
        <v>2</v>
      </c>
    </row>
    <row r="17" ht="15.75" spans="1:24">
      <c r="A17" s="8" t="s">
        <v>64</v>
      </c>
      <c r="B17" s="9">
        <v>5</v>
      </c>
      <c r="C17" s="9">
        <v>4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4</v>
      </c>
      <c r="L17" s="9">
        <v>0</v>
      </c>
      <c r="M17" s="9">
        <v>0</v>
      </c>
      <c r="N17" s="9">
        <v>0</v>
      </c>
      <c r="O17" s="9">
        <v>2</v>
      </c>
      <c r="P17" s="9">
        <v>0</v>
      </c>
      <c r="Q17" s="9">
        <v>0</v>
      </c>
      <c r="R17" s="9">
        <v>2</v>
      </c>
      <c r="S17" s="9">
        <v>1</v>
      </c>
      <c r="T17" s="9">
        <v>0</v>
      </c>
      <c r="U17" s="9">
        <v>1</v>
      </c>
      <c r="V17" s="9">
        <v>0</v>
      </c>
      <c r="W17" s="9">
        <v>1</v>
      </c>
      <c r="X17" s="9">
        <v>2</v>
      </c>
    </row>
    <row r="18" ht="15.75" spans="1:24">
      <c r="A18" s="8" t="s">
        <v>66</v>
      </c>
      <c r="B18" s="9">
        <v>5</v>
      </c>
      <c r="C18" s="9">
        <v>4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4</v>
      </c>
      <c r="L18" s="9">
        <v>0</v>
      </c>
      <c r="M18" s="9">
        <v>0</v>
      </c>
      <c r="N18" s="9">
        <v>0</v>
      </c>
      <c r="O18" s="9">
        <v>2</v>
      </c>
      <c r="P18" s="9">
        <v>0</v>
      </c>
      <c r="Q18" s="9">
        <v>0</v>
      </c>
      <c r="R18" s="9">
        <v>2</v>
      </c>
      <c r="S18" s="9">
        <v>1</v>
      </c>
      <c r="T18" s="9">
        <v>0</v>
      </c>
      <c r="U18" s="9">
        <v>1</v>
      </c>
      <c r="V18" s="9">
        <v>0</v>
      </c>
      <c r="W18" s="9">
        <v>1</v>
      </c>
      <c r="X18" s="9">
        <v>2</v>
      </c>
    </row>
    <row r="19" ht="15.75" spans="1:24">
      <c r="A19" s="8" t="s">
        <v>68</v>
      </c>
      <c r="B19" s="9">
        <v>5</v>
      </c>
      <c r="C19" s="9">
        <v>4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4</v>
      </c>
      <c r="L19" s="9">
        <v>0</v>
      </c>
      <c r="M19" s="9">
        <v>0</v>
      </c>
      <c r="N19" s="9">
        <v>0</v>
      </c>
      <c r="O19" s="9">
        <v>2</v>
      </c>
      <c r="P19" s="9">
        <v>0</v>
      </c>
      <c r="Q19" s="9">
        <v>0</v>
      </c>
      <c r="R19" s="9">
        <v>2</v>
      </c>
      <c r="S19" s="9">
        <v>1</v>
      </c>
      <c r="T19" s="9">
        <v>0</v>
      </c>
      <c r="U19" s="9">
        <v>1</v>
      </c>
      <c r="V19" s="9">
        <v>0</v>
      </c>
      <c r="W19" s="9">
        <v>1</v>
      </c>
      <c r="X19" s="9">
        <v>2</v>
      </c>
    </row>
    <row r="20" ht="15.75" spans="1:24">
      <c r="A20" s="8" t="s">
        <v>70</v>
      </c>
      <c r="B20" s="9">
        <v>5</v>
      </c>
      <c r="C20" s="9">
        <v>5</v>
      </c>
      <c r="D20" s="9">
        <v>0</v>
      </c>
      <c r="E20" s="9">
        <v>0</v>
      </c>
      <c r="F20" s="9">
        <v>0</v>
      </c>
      <c r="G20" s="9">
        <v>1</v>
      </c>
      <c r="H20" s="9">
        <v>1</v>
      </c>
      <c r="I20" s="9">
        <v>0</v>
      </c>
      <c r="J20" s="9">
        <v>2</v>
      </c>
      <c r="K20" s="9">
        <v>0</v>
      </c>
      <c r="L20" s="9">
        <v>0</v>
      </c>
      <c r="M20" s="9">
        <v>0</v>
      </c>
      <c r="N20" s="9">
        <v>0</v>
      </c>
      <c r="O20" s="9">
        <v>3</v>
      </c>
      <c r="P20" s="9">
        <v>0</v>
      </c>
      <c r="Q20" s="9">
        <v>0</v>
      </c>
      <c r="R20" s="9">
        <v>0</v>
      </c>
      <c r="S20" s="9">
        <v>1</v>
      </c>
      <c r="T20" s="9">
        <v>1</v>
      </c>
      <c r="U20" s="9">
        <v>1</v>
      </c>
      <c r="V20" s="9">
        <v>0</v>
      </c>
      <c r="W20" s="9">
        <v>2</v>
      </c>
      <c r="X20" s="9">
        <v>2</v>
      </c>
    </row>
    <row r="21" ht="15.75" spans="1:24">
      <c r="A21" s="8" t="s">
        <v>72</v>
      </c>
      <c r="B21" s="9">
        <v>5</v>
      </c>
      <c r="C21" s="9">
        <v>5</v>
      </c>
      <c r="D21" s="9">
        <v>0</v>
      </c>
      <c r="E21" s="9">
        <v>0</v>
      </c>
      <c r="F21" s="9">
        <v>0</v>
      </c>
      <c r="G21" s="9">
        <v>1</v>
      </c>
      <c r="H21" s="9">
        <v>1</v>
      </c>
      <c r="I21" s="9">
        <v>0</v>
      </c>
      <c r="J21" s="9">
        <v>2</v>
      </c>
      <c r="K21" s="9">
        <v>0</v>
      </c>
      <c r="L21" s="9">
        <v>0</v>
      </c>
      <c r="M21" s="9">
        <v>0</v>
      </c>
      <c r="N21" s="9">
        <v>0</v>
      </c>
      <c r="O21" s="9">
        <v>3</v>
      </c>
      <c r="P21" s="9">
        <v>0</v>
      </c>
      <c r="Q21" s="9">
        <v>0</v>
      </c>
      <c r="R21" s="9">
        <v>0</v>
      </c>
      <c r="S21" s="9">
        <v>1</v>
      </c>
      <c r="T21" s="9">
        <v>1</v>
      </c>
      <c r="U21" s="9">
        <v>1</v>
      </c>
      <c r="V21" s="9">
        <v>0</v>
      </c>
      <c r="W21" s="9">
        <v>2</v>
      </c>
      <c r="X21" s="9">
        <v>2</v>
      </c>
    </row>
    <row r="22" ht="15.75" spans="1:24">
      <c r="A22" s="8" t="s">
        <v>74</v>
      </c>
      <c r="B22" s="9">
        <v>5</v>
      </c>
      <c r="C22" s="9">
        <v>5</v>
      </c>
      <c r="D22" s="9">
        <v>0</v>
      </c>
      <c r="E22" s="9">
        <v>0</v>
      </c>
      <c r="F22" s="9">
        <v>0</v>
      </c>
      <c r="G22" s="9">
        <v>1</v>
      </c>
      <c r="H22" s="9">
        <v>1</v>
      </c>
      <c r="I22" s="9">
        <v>0</v>
      </c>
      <c r="J22" s="9">
        <v>2</v>
      </c>
      <c r="K22" s="9">
        <v>0</v>
      </c>
      <c r="L22" s="9">
        <v>0</v>
      </c>
      <c r="M22" s="9">
        <v>0</v>
      </c>
      <c r="N22" s="9">
        <v>0</v>
      </c>
      <c r="O22" s="9">
        <v>3</v>
      </c>
      <c r="P22" s="9">
        <v>0</v>
      </c>
      <c r="Q22" s="9">
        <v>0</v>
      </c>
      <c r="R22" s="9">
        <v>0</v>
      </c>
      <c r="S22" s="9">
        <v>1</v>
      </c>
      <c r="T22" s="9">
        <v>1</v>
      </c>
      <c r="U22" s="9">
        <v>1</v>
      </c>
      <c r="V22" s="9">
        <v>0</v>
      </c>
      <c r="W22" s="9">
        <v>2</v>
      </c>
      <c r="X22" s="9">
        <v>2</v>
      </c>
    </row>
    <row r="23" ht="15.75" spans="1:24">
      <c r="A23" s="8" t="s">
        <v>76</v>
      </c>
      <c r="B23" s="9">
        <v>5</v>
      </c>
      <c r="C23" s="9">
        <v>5</v>
      </c>
      <c r="D23" s="9">
        <v>0</v>
      </c>
      <c r="E23" s="9">
        <v>0</v>
      </c>
      <c r="F23" s="9">
        <v>0</v>
      </c>
      <c r="G23" s="9">
        <v>1</v>
      </c>
      <c r="H23" s="9">
        <v>1</v>
      </c>
      <c r="I23" s="9">
        <v>0</v>
      </c>
      <c r="J23" s="9">
        <v>2</v>
      </c>
      <c r="K23" s="9">
        <v>0</v>
      </c>
      <c r="L23" s="9">
        <v>0</v>
      </c>
      <c r="M23" s="9">
        <v>0</v>
      </c>
      <c r="N23" s="9">
        <v>0</v>
      </c>
      <c r="O23" s="9">
        <v>3</v>
      </c>
      <c r="P23" s="9">
        <v>0</v>
      </c>
      <c r="Q23" s="9">
        <v>0</v>
      </c>
      <c r="R23" s="9">
        <v>0</v>
      </c>
      <c r="S23" s="9">
        <v>1</v>
      </c>
      <c r="T23" s="9">
        <v>1</v>
      </c>
      <c r="U23" s="9">
        <v>1</v>
      </c>
      <c r="V23" s="9">
        <v>0</v>
      </c>
      <c r="W23" s="9">
        <v>2</v>
      </c>
      <c r="X23" s="9">
        <v>2</v>
      </c>
    </row>
    <row r="24" ht="15.75" spans="1:24">
      <c r="A24" s="8" t="s">
        <v>78</v>
      </c>
      <c r="B24" s="9">
        <v>5</v>
      </c>
      <c r="C24" s="9">
        <v>5</v>
      </c>
      <c r="D24" s="9">
        <v>0</v>
      </c>
      <c r="E24" s="9">
        <v>0</v>
      </c>
      <c r="F24" s="9">
        <v>0</v>
      </c>
      <c r="G24" s="9">
        <v>1</v>
      </c>
      <c r="H24" s="9">
        <v>1</v>
      </c>
      <c r="I24" s="9">
        <v>0</v>
      </c>
      <c r="J24" s="9">
        <v>2</v>
      </c>
      <c r="K24" s="9">
        <v>0</v>
      </c>
      <c r="L24" s="9">
        <v>0</v>
      </c>
      <c r="M24" s="9">
        <v>0</v>
      </c>
      <c r="N24" s="9">
        <v>0</v>
      </c>
      <c r="O24" s="9">
        <v>3</v>
      </c>
      <c r="P24" s="9">
        <v>0</v>
      </c>
      <c r="Q24" s="9">
        <v>0</v>
      </c>
      <c r="R24" s="9">
        <v>0</v>
      </c>
      <c r="S24" s="9">
        <v>1</v>
      </c>
      <c r="T24" s="9">
        <v>1</v>
      </c>
      <c r="U24" s="9">
        <v>1</v>
      </c>
      <c r="V24" s="9">
        <v>0</v>
      </c>
      <c r="W24" s="9">
        <v>2</v>
      </c>
      <c r="X24" s="9">
        <v>2</v>
      </c>
    </row>
    <row r="25" ht="15.75" spans="1:24">
      <c r="A25" s="8" t="s">
        <v>80</v>
      </c>
      <c r="B25" s="9">
        <v>6</v>
      </c>
      <c r="C25" s="9">
        <v>5</v>
      </c>
      <c r="D25" s="9">
        <v>0</v>
      </c>
      <c r="E25" s="9">
        <v>0</v>
      </c>
      <c r="F25" s="9">
        <v>0</v>
      </c>
      <c r="G25" s="9">
        <v>1</v>
      </c>
      <c r="H25" s="9">
        <v>1</v>
      </c>
      <c r="I25" s="9">
        <v>0</v>
      </c>
      <c r="J25" s="9">
        <v>2</v>
      </c>
      <c r="K25" s="9">
        <v>0</v>
      </c>
      <c r="L25" s="9">
        <v>1</v>
      </c>
      <c r="M25" s="9">
        <v>0</v>
      </c>
      <c r="N25" s="9">
        <v>0</v>
      </c>
      <c r="O25" s="9">
        <v>3</v>
      </c>
      <c r="P25" s="9">
        <v>0</v>
      </c>
      <c r="Q25" s="9">
        <v>0</v>
      </c>
      <c r="R25" s="9">
        <v>0</v>
      </c>
      <c r="S25" s="9">
        <v>1</v>
      </c>
      <c r="T25" s="9">
        <v>0</v>
      </c>
      <c r="U25" s="9">
        <v>1</v>
      </c>
      <c r="V25" s="9">
        <v>0</v>
      </c>
      <c r="W25" s="9">
        <v>2</v>
      </c>
      <c r="X25" s="9">
        <v>2</v>
      </c>
    </row>
    <row r="26" ht="15.75" spans="1:24">
      <c r="A26" s="8" t="s">
        <v>82</v>
      </c>
      <c r="B26" s="9">
        <v>6</v>
      </c>
      <c r="C26" s="9">
        <v>5</v>
      </c>
      <c r="D26" s="9">
        <v>0</v>
      </c>
      <c r="E26" s="9">
        <v>0</v>
      </c>
      <c r="F26" s="9">
        <v>0</v>
      </c>
      <c r="G26" s="9">
        <v>1</v>
      </c>
      <c r="H26" s="9">
        <v>1</v>
      </c>
      <c r="I26" s="9">
        <v>0</v>
      </c>
      <c r="J26" s="9">
        <v>2</v>
      </c>
      <c r="K26" s="9">
        <v>0</v>
      </c>
      <c r="L26" s="9">
        <v>1</v>
      </c>
      <c r="M26" s="9">
        <v>0</v>
      </c>
      <c r="N26" s="9">
        <v>0</v>
      </c>
      <c r="O26" s="9">
        <v>3</v>
      </c>
      <c r="P26" s="9">
        <v>0</v>
      </c>
      <c r="Q26" s="9">
        <v>0</v>
      </c>
      <c r="R26" s="9">
        <v>0</v>
      </c>
      <c r="S26" s="9">
        <v>1</v>
      </c>
      <c r="T26" s="9">
        <v>0</v>
      </c>
      <c r="U26" s="9">
        <v>1</v>
      </c>
      <c r="V26" s="9">
        <v>0</v>
      </c>
      <c r="W26" s="9">
        <v>2</v>
      </c>
      <c r="X26" s="9">
        <v>2</v>
      </c>
    </row>
    <row r="27" ht="15.75" spans="1:24">
      <c r="A27" s="8" t="s">
        <v>83</v>
      </c>
      <c r="B27" s="9">
        <v>6</v>
      </c>
      <c r="C27" s="9">
        <v>5</v>
      </c>
      <c r="D27" s="9">
        <v>0</v>
      </c>
      <c r="E27" s="9">
        <v>0</v>
      </c>
      <c r="F27" s="9">
        <v>0</v>
      </c>
      <c r="G27" s="9">
        <v>1</v>
      </c>
      <c r="H27" s="9">
        <v>1</v>
      </c>
      <c r="I27" s="9">
        <v>0</v>
      </c>
      <c r="J27" s="9">
        <v>2</v>
      </c>
      <c r="K27" s="9">
        <v>0</v>
      </c>
      <c r="L27" s="9">
        <v>1</v>
      </c>
      <c r="M27" s="9">
        <v>0</v>
      </c>
      <c r="N27" s="9">
        <v>0</v>
      </c>
      <c r="O27" s="9">
        <v>3</v>
      </c>
      <c r="P27" s="9">
        <v>0</v>
      </c>
      <c r="Q27" s="9">
        <v>0</v>
      </c>
      <c r="R27" s="9">
        <v>0</v>
      </c>
      <c r="S27" s="9">
        <v>1</v>
      </c>
      <c r="T27" s="9">
        <v>0</v>
      </c>
      <c r="U27" s="9">
        <v>1</v>
      </c>
      <c r="V27" s="9">
        <v>0</v>
      </c>
      <c r="W27" s="9">
        <v>2</v>
      </c>
      <c r="X27" s="9">
        <v>2</v>
      </c>
    </row>
    <row r="28" ht="15.75" spans="1:24">
      <c r="A28" s="8" t="s">
        <v>84</v>
      </c>
      <c r="B28" s="9">
        <v>6</v>
      </c>
      <c r="C28" s="9">
        <v>5</v>
      </c>
      <c r="D28" s="9">
        <v>0</v>
      </c>
      <c r="E28" s="9">
        <v>0</v>
      </c>
      <c r="F28" s="9">
        <v>0</v>
      </c>
      <c r="G28" s="9">
        <v>1</v>
      </c>
      <c r="H28" s="9">
        <v>1</v>
      </c>
      <c r="I28" s="9">
        <v>0</v>
      </c>
      <c r="J28" s="9">
        <v>2</v>
      </c>
      <c r="K28" s="9">
        <v>0</v>
      </c>
      <c r="L28" s="9">
        <v>1</v>
      </c>
      <c r="M28" s="9">
        <v>0</v>
      </c>
      <c r="N28" s="9">
        <v>0</v>
      </c>
      <c r="O28" s="9">
        <v>3</v>
      </c>
      <c r="P28" s="9">
        <v>0</v>
      </c>
      <c r="Q28" s="9">
        <v>0</v>
      </c>
      <c r="R28" s="9">
        <v>0</v>
      </c>
      <c r="S28" s="9">
        <v>1</v>
      </c>
      <c r="T28" s="9">
        <v>0</v>
      </c>
      <c r="U28" s="9">
        <v>1</v>
      </c>
      <c r="V28" s="9">
        <v>0</v>
      </c>
      <c r="W28" s="9">
        <v>2</v>
      </c>
      <c r="X28" s="9">
        <v>2</v>
      </c>
    </row>
    <row r="29" ht="15.75" spans="1:24">
      <c r="A29" s="8" t="s">
        <v>85</v>
      </c>
      <c r="B29" s="9">
        <v>6</v>
      </c>
      <c r="C29" s="9">
        <v>5</v>
      </c>
      <c r="D29" s="9">
        <v>0</v>
      </c>
      <c r="E29" s="9">
        <v>0</v>
      </c>
      <c r="F29" s="9">
        <v>0</v>
      </c>
      <c r="G29" s="9">
        <v>1</v>
      </c>
      <c r="H29" s="9">
        <v>1</v>
      </c>
      <c r="I29" s="9">
        <v>0</v>
      </c>
      <c r="J29" s="9">
        <v>2</v>
      </c>
      <c r="K29" s="9">
        <v>0</v>
      </c>
      <c r="L29" s="9">
        <v>1</v>
      </c>
      <c r="M29" s="9">
        <v>0</v>
      </c>
      <c r="N29" s="9">
        <v>0</v>
      </c>
      <c r="O29" s="9">
        <v>3</v>
      </c>
      <c r="P29" s="9">
        <v>0</v>
      </c>
      <c r="Q29" s="9">
        <v>0</v>
      </c>
      <c r="R29" s="9">
        <v>0</v>
      </c>
      <c r="S29" s="9">
        <v>1</v>
      </c>
      <c r="T29" s="9">
        <v>0</v>
      </c>
      <c r="U29" s="9">
        <v>1</v>
      </c>
      <c r="V29" s="9">
        <v>0</v>
      </c>
      <c r="W29" s="9">
        <v>2</v>
      </c>
      <c r="X29" s="9">
        <v>2</v>
      </c>
    </row>
    <row r="30" ht="15.75" spans="1:24">
      <c r="A30" s="8" t="s">
        <v>86</v>
      </c>
      <c r="B30" s="9">
        <v>4</v>
      </c>
      <c r="C30" s="9">
        <v>6</v>
      </c>
      <c r="D30" s="9">
        <v>0</v>
      </c>
      <c r="E30" s="9">
        <v>0</v>
      </c>
      <c r="F30" s="9">
        <v>0</v>
      </c>
      <c r="G30" s="9">
        <v>1</v>
      </c>
      <c r="H30" s="9">
        <v>2</v>
      </c>
      <c r="I30" s="9">
        <v>1</v>
      </c>
      <c r="J30" s="9">
        <v>2</v>
      </c>
      <c r="K30" s="9">
        <v>0</v>
      </c>
      <c r="L30" s="9">
        <v>1</v>
      </c>
      <c r="M30" s="9">
        <v>2</v>
      </c>
      <c r="N30" s="9">
        <v>0</v>
      </c>
      <c r="O30" s="9">
        <v>3</v>
      </c>
      <c r="P30" s="9">
        <v>0</v>
      </c>
      <c r="Q30" s="9">
        <v>0</v>
      </c>
      <c r="R30" s="9">
        <v>0</v>
      </c>
      <c r="S30" s="9">
        <v>1</v>
      </c>
      <c r="T30" s="9">
        <v>1</v>
      </c>
      <c r="U30" s="9">
        <v>1</v>
      </c>
      <c r="V30" s="9">
        <v>0</v>
      </c>
      <c r="W30" s="9">
        <v>2</v>
      </c>
      <c r="X30" s="9">
        <v>2</v>
      </c>
    </row>
    <row r="31" ht="15.75" spans="1:24">
      <c r="A31" s="8" t="s">
        <v>87</v>
      </c>
      <c r="B31" s="9">
        <v>4</v>
      </c>
      <c r="C31" s="9">
        <v>6</v>
      </c>
      <c r="D31" s="9">
        <v>0</v>
      </c>
      <c r="E31" s="9">
        <v>0</v>
      </c>
      <c r="F31" s="9">
        <v>0</v>
      </c>
      <c r="G31" s="9">
        <v>1</v>
      </c>
      <c r="H31" s="9">
        <v>2</v>
      </c>
      <c r="I31" s="9">
        <v>1</v>
      </c>
      <c r="J31" s="9">
        <v>2</v>
      </c>
      <c r="K31" s="9">
        <v>0</v>
      </c>
      <c r="L31" s="9">
        <v>1</v>
      </c>
      <c r="M31" s="9">
        <v>2</v>
      </c>
      <c r="N31" s="9">
        <v>0</v>
      </c>
      <c r="O31" s="9">
        <v>3</v>
      </c>
      <c r="P31" s="9">
        <v>0</v>
      </c>
      <c r="Q31" s="9">
        <v>0</v>
      </c>
      <c r="R31" s="9">
        <v>0</v>
      </c>
      <c r="S31" s="9">
        <v>1</v>
      </c>
      <c r="T31" s="9">
        <v>1</v>
      </c>
      <c r="U31" s="9">
        <v>1</v>
      </c>
      <c r="V31" s="9">
        <v>0</v>
      </c>
      <c r="W31" s="9">
        <v>2</v>
      </c>
      <c r="X31" s="9">
        <v>2</v>
      </c>
    </row>
    <row r="32" ht="15.75" spans="1:24">
      <c r="A32" s="8" t="s">
        <v>88</v>
      </c>
      <c r="B32" s="9">
        <v>4</v>
      </c>
      <c r="C32" s="9">
        <v>6</v>
      </c>
      <c r="D32" s="9">
        <v>0</v>
      </c>
      <c r="E32" s="9">
        <v>0</v>
      </c>
      <c r="F32" s="9">
        <v>0</v>
      </c>
      <c r="G32" s="9">
        <v>1</v>
      </c>
      <c r="H32" s="9">
        <v>2</v>
      </c>
      <c r="I32" s="9">
        <v>1</v>
      </c>
      <c r="J32" s="9">
        <v>2</v>
      </c>
      <c r="K32" s="9">
        <v>0</v>
      </c>
      <c r="L32" s="9">
        <v>1</v>
      </c>
      <c r="M32" s="9">
        <v>2</v>
      </c>
      <c r="N32" s="9">
        <v>0</v>
      </c>
      <c r="O32" s="9">
        <v>3</v>
      </c>
      <c r="P32" s="9">
        <v>0</v>
      </c>
      <c r="Q32" s="9">
        <v>0</v>
      </c>
      <c r="R32" s="9">
        <v>0</v>
      </c>
      <c r="S32" s="9">
        <v>1</v>
      </c>
      <c r="T32" s="9">
        <v>1</v>
      </c>
      <c r="U32" s="9">
        <v>1</v>
      </c>
      <c r="V32" s="9">
        <v>0</v>
      </c>
      <c r="W32" s="9">
        <v>2</v>
      </c>
      <c r="X32" s="9">
        <v>2</v>
      </c>
    </row>
    <row r="33" ht="15.75" spans="1:24">
      <c r="A33" s="8" t="s">
        <v>89</v>
      </c>
      <c r="B33" s="9">
        <v>4</v>
      </c>
      <c r="C33" s="9">
        <v>6</v>
      </c>
      <c r="D33" s="9">
        <v>0</v>
      </c>
      <c r="E33" s="9">
        <v>0</v>
      </c>
      <c r="F33" s="9">
        <v>0</v>
      </c>
      <c r="G33" s="9">
        <v>1</v>
      </c>
      <c r="H33" s="9">
        <v>2</v>
      </c>
      <c r="I33" s="9">
        <v>1</v>
      </c>
      <c r="J33" s="9">
        <v>2</v>
      </c>
      <c r="K33" s="9">
        <v>0</v>
      </c>
      <c r="L33" s="9">
        <v>1</v>
      </c>
      <c r="M33" s="9">
        <v>2</v>
      </c>
      <c r="N33" s="9">
        <v>0</v>
      </c>
      <c r="O33" s="9">
        <v>3</v>
      </c>
      <c r="P33" s="9">
        <v>0</v>
      </c>
      <c r="Q33" s="9">
        <v>0</v>
      </c>
      <c r="R33" s="9">
        <v>0</v>
      </c>
      <c r="S33" s="9">
        <v>1</v>
      </c>
      <c r="T33" s="9">
        <v>1</v>
      </c>
      <c r="U33" s="9">
        <v>1</v>
      </c>
      <c r="V33" s="9">
        <v>0</v>
      </c>
      <c r="W33" s="9">
        <v>2</v>
      </c>
      <c r="X33" s="9">
        <v>2</v>
      </c>
    </row>
    <row r="34" ht="15.75" spans="1:24">
      <c r="A34" s="8" t="s">
        <v>90</v>
      </c>
      <c r="B34" s="9">
        <v>3</v>
      </c>
      <c r="C34" s="9">
        <v>6</v>
      </c>
      <c r="D34" s="9">
        <v>0</v>
      </c>
      <c r="E34" s="9">
        <v>0</v>
      </c>
      <c r="F34" s="9">
        <v>0</v>
      </c>
      <c r="G34" s="9">
        <v>2</v>
      </c>
      <c r="H34" s="9">
        <v>2</v>
      </c>
      <c r="I34" s="9">
        <v>1</v>
      </c>
      <c r="J34" s="9">
        <v>2</v>
      </c>
      <c r="K34" s="9">
        <v>0</v>
      </c>
      <c r="L34" s="9">
        <v>1</v>
      </c>
      <c r="M34" s="9">
        <v>2</v>
      </c>
      <c r="N34" s="9">
        <v>2</v>
      </c>
      <c r="O34" s="9">
        <v>3</v>
      </c>
      <c r="P34" s="9">
        <v>0</v>
      </c>
      <c r="Q34" s="9">
        <v>0</v>
      </c>
      <c r="R34" s="9">
        <v>0</v>
      </c>
      <c r="S34" s="9">
        <v>0</v>
      </c>
      <c r="T34" s="9">
        <v>1</v>
      </c>
      <c r="U34" s="9">
        <v>1</v>
      </c>
      <c r="V34" s="9">
        <v>1</v>
      </c>
      <c r="W34" s="9">
        <v>1</v>
      </c>
      <c r="X34" s="9">
        <v>2</v>
      </c>
    </row>
    <row r="35" ht="15.75" spans="1:24">
      <c r="A35" s="8" t="s">
        <v>91</v>
      </c>
      <c r="B35" s="9">
        <v>3</v>
      </c>
      <c r="C35" s="9">
        <v>6</v>
      </c>
      <c r="D35" s="9">
        <v>0</v>
      </c>
      <c r="E35" s="9">
        <v>0</v>
      </c>
      <c r="F35" s="9">
        <v>0</v>
      </c>
      <c r="G35" s="9">
        <v>2</v>
      </c>
      <c r="H35" s="9">
        <v>2</v>
      </c>
      <c r="I35" s="9">
        <v>1</v>
      </c>
      <c r="J35" s="9">
        <v>2</v>
      </c>
      <c r="K35" s="9">
        <v>0</v>
      </c>
      <c r="L35" s="9">
        <v>1</v>
      </c>
      <c r="M35" s="9">
        <v>2</v>
      </c>
      <c r="N35" s="9">
        <v>2</v>
      </c>
      <c r="O35" s="9">
        <v>3</v>
      </c>
      <c r="P35" s="9">
        <v>0</v>
      </c>
      <c r="Q35" s="9">
        <v>0</v>
      </c>
      <c r="R35" s="9">
        <v>0</v>
      </c>
      <c r="S35" s="9">
        <v>0</v>
      </c>
      <c r="T35" s="9">
        <v>1</v>
      </c>
      <c r="U35" s="9">
        <v>1</v>
      </c>
      <c r="V35" s="9">
        <v>1</v>
      </c>
      <c r="W35" s="9">
        <v>1</v>
      </c>
      <c r="X35" s="9">
        <v>2</v>
      </c>
    </row>
    <row r="36" ht="15.75" spans="1:24">
      <c r="A36" s="8" t="s">
        <v>92</v>
      </c>
      <c r="B36" s="9">
        <v>3</v>
      </c>
      <c r="C36" s="9">
        <v>6</v>
      </c>
      <c r="D36" s="9">
        <v>0</v>
      </c>
      <c r="E36" s="9">
        <v>0</v>
      </c>
      <c r="F36" s="9">
        <v>0</v>
      </c>
      <c r="G36" s="9">
        <v>2</v>
      </c>
      <c r="H36" s="9">
        <v>2</v>
      </c>
      <c r="I36" s="9">
        <v>1</v>
      </c>
      <c r="J36" s="9">
        <v>2</v>
      </c>
      <c r="K36" s="9">
        <v>0</v>
      </c>
      <c r="L36" s="9">
        <v>1</v>
      </c>
      <c r="M36" s="9">
        <v>2</v>
      </c>
      <c r="N36" s="9">
        <v>2</v>
      </c>
      <c r="O36" s="9">
        <v>3</v>
      </c>
      <c r="P36" s="9">
        <v>0</v>
      </c>
      <c r="Q36" s="9">
        <v>0</v>
      </c>
      <c r="R36" s="9">
        <v>0</v>
      </c>
      <c r="S36" s="9">
        <v>0</v>
      </c>
      <c r="T36" s="9">
        <v>1</v>
      </c>
      <c r="U36" s="9">
        <v>1</v>
      </c>
      <c r="V36" s="9">
        <v>1</v>
      </c>
      <c r="W36" s="9">
        <v>1</v>
      </c>
      <c r="X36" s="9">
        <v>2</v>
      </c>
    </row>
    <row r="37" ht="15.75" spans="1:24">
      <c r="A37" s="10" t="s">
        <v>93</v>
      </c>
      <c r="B37" s="9">
        <v>3</v>
      </c>
      <c r="C37" s="9">
        <v>6</v>
      </c>
      <c r="D37" s="9">
        <v>0</v>
      </c>
      <c r="E37" s="9">
        <v>0</v>
      </c>
      <c r="F37" s="9">
        <v>0</v>
      </c>
      <c r="G37" s="9">
        <v>2</v>
      </c>
      <c r="H37" s="9">
        <v>2</v>
      </c>
      <c r="I37" s="9">
        <v>1</v>
      </c>
      <c r="J37" s="9">
        <v>2</v>
      </c>
      <c r="K37" s="9">
        <v>0</v>
      </c>
      <c r="L37" s="9">
        <v>1</v>
      </c>
      <c r="M37" s="9">
        <v>2</v>
      </c>
      <c r="N37" s="9">
        <v>2</v>
      </c>
      <c r="O37" s="9">
        <v>3</v>
      </c>
      <c r="P37" s="9">
        <v>0</v>
      </c>
      <c r="Q37" s="9">
        <v>0</v>
      </c>
      <c r="R37" s="9">
        <v>0</v>
      </c>
      <c r="S37" s="9">
        <v>0</v>
      </c>
      <c r="T37" s="9">
        <v>1</v>
      </c>
      <c r="U37" s="9">
        <v>1</v>
      </c>
      <c r="V37" s="9">
        <v>1</v>
      </c>
      <c r="W37" s="9">
        <v>1</v>
      </c>
      <c r="X37" s="9">
        <v>2</v>
      </c>
    </row>
    <row r="38" ht="15.75" spans="1:24">
      <c r="A38" s="8" t="s">
        <v>94</v>
      </c>
      <c r="B38" s="9">
        <v>3</v>
      </c>
      <c r="C38" s="9">
        <v>0</v>
      </c>
      <c r="D38" s="9">
        <v>3</v>
      </c>
      <c r="E38" s="9">
        <v>2</v>
      </c>
      <c r="F38" s="9">
        <v>0</v>
      </c>
      <c r="G38" s="9">
        <v>2</v>
      </c>
      <c r="H38" s="9">
        <v>2</v>
      </c>
      <c r="I38" s="9">
        <v>1</v>
      </c>
      <c r="J38" s="9">
        <v>2</v>
      </c>
      <c r="K38" s="9">
        <v>0</v>
      </c>
      <c r="L38" s="9">
        <v>1</v>
      </c>
      <c r="M38" s="9">
        <v>3</v>
      </c>
      <c r="N38" s="9">
        <v>2</v>
      </c>
      <c r="O38" s="9">
        <v>3</v>
      </c>
      <c r="P38" s="9">
        <v>0</v>
      </c>
      <c r="Q38" s="9">
        <v>0</v>
      </c>
      <c r="R38" s="9">
        <v>0</v>
      </c>
      <c r="S38" s="9">
        <v>0</v>
      </c>
      <c r="T38" s="9">
        <v>1</v>
      </c>
      <c r="U38" s="9">
        <v>0</v>
      </c>
      <c r="V38" s="9">
        <v>1</v>
      </c>
      <c r="W38" s="9">
        <v>0</v>
      </c>
      <c r="X38" s="9">
        <v>2</v>
      </c>
    </row>
    <row r="39" ht="15.75" spans="1:24">
      <c r="A39" s="8" t="s">
        <v>95</v>
      </c>
      <c r="B39" s="9">
        <v>3</v>
      </c>
      <c r="C39" s="9">
        <v>0</v>
      </c>
      <c r="D39" s="9">
        <v>3</v>
      </c>
      <c r="E39" s="9">
        <v>2</v>
      </c>
      <c r="F39" s="9">
        <v>0</v>
      </c>
      <c r="G39" s="9">
        <v>2</v>
      </c>
      <c r="H39" s="9">
        <v>2</v>
      </c>
      <c r="I39" s="9">
        <v>1</v>
      </c>
      <c r="J39" s="9">
        <v>2</v>
      </c>
      <c r="K39" s="9">
        <v>0</v>
      </c>
      <c r="L39" s="9">
        <v>1</v>
      </c>
      <c r="M39" s="9">
        <v>3</v>
      </c>
      <c r="N39" s="9">
        <v>2</v>
      </c>
      <c r="O39" s="9">
        <v>3</v>
      </c>
      <c r="P39" s="9">
        <v>0</v>
      </c>
      <c r="Q39" s="9">
        <v>0</v>
      </c>
      <c r="R39" s="9">
        <v>0</v>
      </c>
      <c r="S39" s="9">
        <v>0</v>
      </c>
      <c r="T39" s="9">
        <v>1</v>
      </c>
      <c r="U39" s="9">
        <v>0</v>
      </c>
      <c r="V39" s="9">
        <v>1</v>
      </c>
      <c r="W39" s="9">
        <v>0</v>
      </c>
      <c r="X39" s="9">
        <v>2</v>
      </c>
    </row>
    <row r="40" ht="15.75" spans="1:24">
      <c r="A40" s="8" t="s">
        <v>96</v>
      </c>
      <c r="B40" s="9">
        <v>3</v>
      </c>
      <c r="C40" s="9">
        <v>0</v>
      </c>
      <c r="D40" s="9">
        <v>3</v>
      </c>
      <c r="E40" s="9">
        <v>2</v>
      </c>
      <c r="F40" s="9">
        <v>0</v>
      </c>
      <c r="G40" s="9">
        <v>2</v>
      </c>
      <c r="H40" s="9">
        <v>2</v>
      </c>
      <c r="I40" s="9">
        <v>1</v>
      </c>
      <c r="J40" s="9">
        <v>2</v>
      </c>
      <c r="K40" s="9">
        <v>0</v>
      </c>
      <c r="L40" s="9">
        <v>1</v>
      </c>
      <c r="M40" s="9">
        <v>3</v>
      </c>
      <c r="N40" s="9">
        <v>2</v>
      </c>
      <c r="O40" s="9">
        <v>3</v>
      </c>
      <c r="P40" s="9">
        <v>0</v>
      </c>
      <c r="Q40" s="9">
        <v>0</v>
      </c>
      <c r="R40" s="9">
        <v>0</v>
      </c>
      <c r="S40" s="9">
        <v>0</v>
      </c>
      <c r="T40" s="9">
        <v>1</v>
      </c>
      <c r="U40" s="9">
        <v>0</v>
      </c>
      <c r="V40" s="9">
        <v>1</v>
      </c>
      <c r="W40" s="9">
        <v>0</v>
      </c>
      <c r="X40" s="9">
        <v>2</v>
      </c>
    </row>
    <row r="41" ht="15.75" spans="1:24">
      <c r="A41" s="8" t="s">
        <v>97</v>
      </c>
      <c r="B41" s="9">
        <v>2</v>
      </c>
      <c r="C41" s="9">
        <v>8</v>
      </c>
      <c r="D41" s="9">
        <v>0</v>
      </c>
      <c r="E41" s="9">
        <v>0</v>
      </c>
      <c r="F41" s="9">
        <v>0</v>
      </c>
      <c r="G41" s="9">
        <v>1</v>
      </c>
      <c r="H41" s="9">
        <v>1</v>
      </c>
      <c r="I41" s="9">
        <v>1</v>
      </c>
      <c r="J41" s="9">
        <v>2</v>
      </c>
      <c r="K41" s="9">
        <v>0</v>
      </c>
      <c r="L41" s="9">
        <v>2</v>
      </c>
      <c r="M41" s="9">
        <v>5</v>
      </c>
      <c r="N41" s="9">
        <v>1</v>
      </c>
      <c r="O41" s="9">
        <v>3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1</v>
      </c>
      <c r="W41" s="9">
        <v>0</v>
      </c>
      <c r="X41" s="9">
        <v>2</v>
      </c>
    </row>
    <row r="42" ht="15.75" spans="1:24">
      <c r="A42" s="8" t="s">
        <v>105</v>
      </c>
      <c r="B42" s="9">
        <v>2</v>
      </c>
      <c r="C42" s="9">
        <v>8</v>
      </c>
      <c r="D42" s="9">
        <v>0</v>
      </c>
      <c r="E42" s="9">
        <v>0</v>
      </c>
      <c r="F42" s="9">
        <v>0</v>
      </c>
      <c r="G42" s="9">
        <v>3</v>
      </c>
      <c r="H42" s="9">
        <v>1</v>
      </c>
      <c r="I42" s="9">
        <v>1</v>
      </c>
      <c r="J42" s="9">
        <v>2</v>
      </c>
      <c r="K42" s="9">
        <v>0</v>
      </c>
      <c r="L42" s="9">
        <v>4</v>
      </c>
      <c r="M42" s="9">
        <v>2</v>
      </c>
      <c r="N42" s="9">
        <v>1</v>
      </c>
      <c r="O42" s="9">
        <v>3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1</v>
      </c>
      <c r="W42" s="9">
        <v>0</v>
      </c>
      <c r="X42" s="9">
        <v>2</v>
      </c>
    </row>
    <row r="43" ht="15.75" spans="1:24">
      <c r="A43" s="8" t="s">
        <v>99</v>
      </c>
      <c r="B43" s="9">
        <v>2</v>
      </c>
      <c r="C43" s="9">
        <v>8</v>
      </c>
      <c r="D43" s="9">
        <v>0</v>
      </c>
      <c r="E43" s="9">
        <v>0</v>
      </c>
      <c r="F43" s="9">
        <v>0</v>
      </c>
      <c r="G43" s="9">
        <v>1</v>
      </c>
      <c r="H43" s="9">
        <v>1</v>
      </c>
      <c r="I43" s="9">
        <v>1</v>
      </c>
      <c r="J43" s="9">
        <v>2</v>
      </c>
      <c r="K43" s="9">
        <v>0</v>
      </c>
      <c r="L43" s="9">
        <v>2</v>
      </c>
      <c r="M43" s="9">
        <v>2</v>
      </c>
      <c r="N43" s="9">
        <v>1</v>
      </c>
      <c r="O43" s="9">
        <v>3</v>
      </c>
      <c r="P43" s="9">
        <v>0</v>
      </c>
      <c r="Q43" s="9">
        <v>0</v>
      </c>
      <c r="R43" s="9">
        <v>0</v>
      </c>
      <c r="S43" s="9">
        <v>0</v>
      </c>
      <c r="T43" s="9">
        <v>1</v>
      </c>
      <c r="U43" s="9">
        <v>0</v>
      </c>
      <c r="V43" s="9">
        <v>1</v>
      </c>
      <c r="W43" s="9">
        <v>0</v>
      </c>
      <c r="X43" s="9">
        <v>3</v>
      </c>
    </row>
    <row r="44" ht="15.75" spans="1:24">
      <c r="A44" s="8" t="s">
        <v>100</v>
      </c>
      <c r="B44" s="9">
        <v>2</v>
      </c>
      <c r="C44" s="9">
        <v>5</v>
      </c>
      <c r="D44" s="9">
        <v>0</v>
      </c>
      <c r="E44" s="9">
        <v>0</v>
      </c>
      <c r="F44" s="9">
        <v>0</v>
      </c>
      <c r="G44" s="9">
        <v>3</v>
      </c>
      <c r="H44" s="9">
        <v>1</v>
      </c>
      <c r="I44" s="9">
        <v>1</v>
      </c>
      <c r="J44" s="9">
        <v>2</v>
      </c>
      <c r="K44" s="9">
        <v>0</v>
      </c>
      <c r="L44" s="9">
        <v>2</v>
      </c>
      <c r="M44" s="9">
        <v>2</v>
      </c>
      <c r="N44" s="9">
        <v>3</v>
      </c>
      <c r="O44" s="9">
        <v>3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1</v>
      </c>
      <c r="W44" s="9">
        <v>0</v>
      </c>
      <c r="X44" s="9">
        <v>2</v>
      </c>
    </row>
    <row r="45" ht="15.75" spans="1:24">
      <c r="A45" s="8" t="s">
        <v>106</v>
      </c>
      <c r="B45" s="9">
        <v>2</v>
      </c>
      <c r="C45" s="9">
        <v>5</v>
      </c>
      <c r="D45" s="9">
        <v>0</v>
      </c>
      <c r="E45" s="9">
        <v>0</v>
      </c>
      <c r="F45" s="9">
        <v>0</v>
      </c>
      <c r="G45" s="9">
        <v>3</v>
      </c>
      <c r="H45" s="9">
        <v>1</v>
      </c>
      <c r="I45" s="9">
        <v>1</v>
      </c>
      <c r="J45" s="9">
        <v>2</v>
      </c>
      <c r="K45" s="9">
        <v>0</v>
      </c>
      <c r="L45" s="9">
        <v>4</v>
      </c>
      <c r="M45" s="9">
        <v>2</v>
      </c>
      <c r="N45" s="9">
        <v>1</v>
      </c>
      <c r="O45" s="9">
        <v>3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1</v>
      </c>
      <c r="W45" s="9">
        <v>0</v>
      </c>
      <c r="X45" s="9">
        <v>2</v>
      </c>
    </row>
    <row r="46" ht="15.75" spans="1:24">
      <c r="A46" s="8" t="s">
        <v>102</v>
      </c>
      <c r="B46" s="9">
        <v>2</v>
      </c>
      <c r="C46" s="9">
        <v>5</v>
      </c>
      <c r="D46" s="9">
        <v>0</v>
      </c>
      <c r="E46" s="9">
        <v>0</v>
      </c>
      <c r="F46" s="9">
        <v>0</v>
      </c>
      <c r="G46" s="9">
        <v>3</v>
      </c>
      <c r="H46" s="9">
        <v>1</v>
      </c>
      <c r="I46" s="9">
        <v>1</v>
      </c>
      <c r="J46" s="9">
        <v>2</v>
      </c>
      <c r="K46" s="9">
        <v>0</v>
      </c>
      <c r="L46" s="9">
        <v>4</v>
      </c>
      <c r="M46" s="9">
        <v>2</v>
      </c>
      <c r="N46" s="9">
        <v>1</v>
      </c>
      <c r="O46" s="9">
        <v>3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1</v>
      </c>
      <c r="W46" s="9">
        <v>0</v>
      </c>
      <c r="X46" s="9">
        <v>2</v>
      </c>
    </row>
  </sheetData>
  <mergeCells count="1">
    <mergeCell ref="B2:X2"/>
  </mergeCells>
  <pageMargins left="0.7" right="0.7" top="0.75" bottom="0.75" header="0.511811023622047" footer="0.511811023622047"/>
  <pageSetup paperSize="9" orientation="portrait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zoomScale="75" zoomScaleNormal="75" workbookViewId="0">
      <selection activeCell="E6" sqref="E6"/>
    </sheetView>
  </sheetViews>
  <sheetFormatPr defaultColWidth="8.48333333333333" defaultRowHeight="14.25" outlineLevelRow="5"/>
  <cols>
    <col min="1" max="1" width="88.2" customWidth="1"/>
  </cols>
  <sheetData>
    <row r="1" ht="29.25" customHeight="1" spans="1:1">
      <c r="A1" s="1" t="s">
        <v>107</v>
      </c>
    </row>
    <row r="2" ht="70.5" customHeight="1" spans="1:1">
      <c r="A2" s="2" t="s">
        <v>108</v>
      </c>
    </row>
    <row r="3" ht="67.5" customHeight="1" spans="1:1">
      <c r="A3" s="2" t="s">
        <v>109</v>
      </c>
    </row>
    <row r="4" ht="39" customHeight="1" spans="1:1">
      <c r="A4" s="3" t="s">
        <v>110</v>
      </c>
    </row>
    <row r="5" ht="18.75" spans="1:1">
      <c r="A5" s="3"/>
    </row>
    <row r="6" ht="56.25" spans="1:1">
      <c r="A6" s="2" t="s">
        <v>111</v>
      </c>
    </row>
  </sheetData>
  <pageMargins left="0.7" right="0.7" top="0.75" bottom="0.75" header="0.511811023622047" footer="0.511811023622047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LibreOffice/7.3.0.3$Windows_X86_64 LibreOffice_project/0f246aa12d0eee4a0f7adcefbf7c878fc2238db3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график</vt:lpstr>
      <vt:lpstr>кол-во часов</vt:lpstr>
      <vt:lpstr>инструкция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USER</cp:lastModifiedBy>
  <cp:revision>3</cp:revision>
  <dcterms:created xsi:type="dcterms:W3CDTF">2021-09-20T17:47:00Z</dcterms:created>
  <cp:lastPrinted>2022-09-02T07:17:00Z</cp:lastPrinted>
  <dcterms:modified xsi:type="dcterms:W3CDTF">2025-03-17T07:01:03Z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1049-12.2.0.20326</vt:lpwstr>
  </property>
  <property fmtid="{D5CDD505-2E9C-101B-9397-08002B2CF9AE}" pid="3" name="ICV">
    <vt:lpwstr>D7438E0296AF4A788BBFEF2EF3F2494E_13</vt:lpwstr>
  </property>
</Properties>
</file>